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hizitii\PAAP\"/>
    </mc:Choice>
  </mc:AlternateContent>
  <xr:revisionPtr revIDLastSave="0" documentId="13_ncr:1_{A81DB140-D7F0-409B-8A54-482EC35FCFAE}" xr6:coauthVersionLast="47" xr6:coauthVersionMax="47" xr10:uidLastSave="{00000000-0000-0000-0000-000000000000}"/>
  <bookViews>
    <workbookView xWindow="1992" yWindow="0" windowWidth="21048" windowHeight="12360" xr2:uid="{00000000-000D-0000-FFFF-FFFF00000000}"/>
  </bookViews>
  <sheets>
    <sheet name="PAAP" sheetId="4" r:id="rId1"/>
    <sheet name="ANEXA" sheetId="5" r:id="rId2"/>
  </sheets>
  <definedNames>
    <definedName name="_xlnm.Print_Titles" localSheetId="0">PAAP!$15:$15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4" l="1"/>
  <c r="C74" i="4"/>
  <c r="G70" i="4"/>
  <c r="K70" i="4" s="1"/>
  <c r="G87" i="4" s="1"/>
  <c r="G66" i="4"/>
  <c r="K66" i="4" s="1"/>
  <c r="G85" i="4" s="1"/>
  <c r="G50" i="4"/>
  <c r="K50" i="4" s="1"/>
  <c r="G81" i="4" s="1"/>
  <c r="G268" i="5"/>
  <c r="J268" i="5" s="1"/>
  <c r="G287" i="5" s="1"/>
  <c r="G274" i="5"/>
  <c r="J274" i="5" s="1"/>
  <c r="G289" i="5" s="1"/>
  <c r="C283" i="5"/>
  <c r="D283" i="5" s="1"/>
  <c r="J252" i="5"/>
  <c r="G283" i="5" s="1"/>
  <c r="E84" i="4"/>
  <c r="E83" i="4"/>
  <c r="E82" i="4"/>
  <c r="E80" i="4"/>
  <c r="E78" i="4"/>
  <c r="E77" i="4"/>
  <c r="E76" i="4"/>
  <c r="E75" i="4"/>
  <c r="E74" i="4"/>
  <c r="E88" i="4" s="1"/>
  <c r="G54" i="4"/>
  <c r="K54" i="4" s="1"/>
  <c r="G82" i="4" s="1"/>
  <c r="G46" i="4"/>
  <c r="K46" i="4" s="1"/>
  <c r="G80" i="4" s="1"/>
  <c r="C284" i="5"/>
  <c r="D284" i="5" s="1"/>
  <c r="G256" i="5"/>
  <c r="J256" i="5" s="1"/>
  <c r="G284" i="5" s="1"/>
  <c r="G248" i="5"/>
  <c r="J248" i="5" s="1"/>
  <c r="G282" i="5" s="1"/>
  <c r="G63" i="5"/>
  <c r="G264" i="5"/>
  <c r="G260" i="5"/>
  <c r="C285" i="5" s="1"/>
  <c r="G156" i="5"/>
  <c r="G165" i="5" s="1"/>
  <c r="G145" i="5"/>
  <c r="J145" i="5" s="1"/>
  <c r="E280" i="5" s="1"/>
  <c r="G141" i="5"/>
  <c r="C279" i="5" s="1"/>
  <c r="G125" i="5"/>
  <c r="G109" i="5"/>
  <c r="C87" i="4" l="1"/>
  <c r="C85" i="4"/>
  <c r="D85" i="4" s="1"/>
  <c r="C81" i="4"/>
  <c r="D81" i="4" s="1"/>
  <c r="C80" i="4"/>
  <c r="D80" i="4" s="1"/>
  <c r="C82" i="4"/>
  <c r="D82" i="4" s="1"/>
  <c r="C287" i="5"/>
  <c r="D287" i="5" s="1"/>
  <c r="C289" i="5"/>
  <c r="C282" i="5"/>
  <c r="D282" i="5" s="1"/>
  <c r="E282" i="5"/>
  <c r="E284" i="5"/>
  <c r="G280" i="5"/>
  <c r="G137" i="5"/>
  <c r="C278" i="5" s="1"/>
  <c r="J260" i="5"/>
  <c r="J141" i="5"/>
  <c r="G132" i="5"/>
  <c r="J132" i="5" s="1"/>
  <c r="G89" i="5"/>
  <c r="C276" i="5" s="1"/>
  <c r="C280" i="5"/>
  <c r="J264" i="5"/>
  <c r="C286" i="5"/>
  <c r="E285" i="5" l="1"/>
  <c r="G285" i="5"/>
  <c r="E286" i="5"/>
  <c r="G286" i="5"/>
  <c r="J165" i="5"/>
  <c r="G281" i="5" s="1"/>
  <c r="C281" i="5"/>
  <c r="D281" i="5" s="1"/>
  <c r="E277" i="5"/>
  <c r="G277" i="5"/>
  <c r="E279" i="5"/>
  <c r="G279" i="5"/>
  <c r="J137" i="5"/>
  <c r="J89" i="5"/>
  <c r="C277" i="5"/>
  <c r="G62" i="4"/>
  <c r="C288" i="5" l="1"/>
  <c r="C290" i="5" s="1"/>
  <c r="K62" i="4"/>
  <c r="G84" i="4" s="1"/>
  <c r="C84" i="4"/>
  <c r="E278" i="5"/>
  <c r="G278" i="5"/>
  <c r="E276" i="5"/>
  <c r="G276" i="5"/>
  <c r="D288" i="5" l="1"/>
  <c r="G288" i="5"/>
  <c r="G290" i="5" s="1"/>
  <c r="E290" i="5"/>
  <c r="C76" i="4" l="1"/>
  <c r="G32" i="4"/>
  <c r="G38" i="4"/>
  <c r="G42" i="4"/>
  <c r="G58" i="4"/>
  <c r="K58" i="4" l="1"/>
  <c r="G83" i="4" s="1"/>
  <c r="C83" i="4"/>
  <c r="K42" i="4"/>
  <c r="G79" i="4" s="1"/>
  <c r="C79" i="4"/>
  <c r="D79" i="4" s="1"/>
  <c r="K38" i="4"/>
  <c r="G78" i="4" s="1"/>
  <c r="C78" i="4"/>
  <c r="K32" i="4"/>
  <c r="G77" i="4" s="1"/>
  <c r="C77" i="4"/>
  <c r="C86" i="4" s="1"/>
  <c r="K28" i="4"/>
  <c r="G76" i="4" s="1"/>
  <c r="K23" i="4"/>
  <c r="G75" i="4" s="1"/>
  <c r="K19" i="4"/>
  <c r="G74" i="4" s="1"/>
  <c r="G86" i="4" l="1"/>
  <c r="G88" i="4" s="1"/>
  <c r="D86" i="4"/>
  <c r="C88" i="4"/>
</calcChain>
</file>

<file path=xl/sharedStrings.xml><?xml version="1.0" encoding="utf-8"?>
<sst xmlns="http://schemas.openxmlformats.org/spreadsheetml/2006/main" count="1516" uniqueCount="451">
  <si>
    <t>Nr.
crt.</t>
  </si>
  <si>
    <t>U/M</t>
  </si>
  <si>
    <t>Canti-
tate</t>
  </si>
  <si>
    <t>Materiale de birotică, papetărie</t>
  </si>
  <si>
    <t>buc</t>
  </si>
  <si>
    <t>set</t>
  </si>
  <si>
    <t>TOTAL</t>
  </si>
  <si>
    <t>Materiale pentru toalete, întreţinerea localului şi mobilierului</t>
  </si>
  <si>
    <t>AVIZAT,</t>
  </si>
  <si>
    <t>Întocmit,</t>
  </si>
  <si>
    <t>....................................................</t>
  </si>
  <si>
    <t>Art.bug. 20.01.01.</t>
  </si>
  <si>
    <t>Art.bug. 20.01.02.</t>
  </si>
  <si>
    <t>Art.bug. 20.01.03.</t>
  </si>
  <si>
    <t>Încălzit, iluminat și forță motrică</t>
  </si>
  <si>
    <t>lei</t>
  </si>
  <si>
    <t>Art.bug. 20.01.04.</t>
  </si>
  <si>
    <t>Apă, canal și salubritate</t>
  </si>
  <si>
    <t>Art.bug. 20.01.08.</t>
  </si>
  <si>
    <t xml:space="preserve">Poștă, telecomunicații, radio, tv, internet </t>
  </si>
  <si>
    <t>Art.bug. 20.01.30.</t>
  </si>
  <si>
    <t>Alte bunuri și servicii pentru întreținere și funcționare</t>
  </si>
  <si>
    <t>CPV</t>
  </si>
  <si>
    <t>Preț 
unitar
-lei cu tva-</t>
  </si>
  <si>
    <t>Sursa de
finanțare</t>
  </si>
  <si>
    <t>Trim.IV</t>
  </si>
  <si>
    <t>Trim.I</t>
  </si>
  <si>
    <t>online</t>
  </si>
  <si>
    <t>Compartiment financiar-contabil</t>
  </si>
  <si>
    <t>Responsabil cu achizițiile publice</t>
  </si>
  <si>
    <t>Administrator patrimoniu,</t>
  </si>
  <si>
    <t>20.01.01.</t>
  </si>
  <si>
    <t>20.01.02.</t>
  </si>
  <si>
    <t>20.01.03.</t>
  </si>
  <si>
    <t>20.01.04.</t>
  </si>
  <si>
    <t>20.01.08.</t>
  </si>
  <si>
    <t>cump.dir.</t>
  </si>
  <si>
    <t>Total fără tva</t>
  </si>
  <si>
    <t>contract</t>
  </si>
  <si>
    <t>Total cu tva</t>
  </si>
  <si>
    <t>Total</t>
  </si>
  <si>
    <t>Cartușe imprimante</t>
  </si>
  <si>
    <t>Consultanță în tehnologia informației</t>
  </si>
  <si>
    <t>Abonament lex2020</t>
  </si>
  <si>
    <t>Control medical pentru personalul instituției</t>
  </si>
  <si>
    <t>Server web</t>
  </si>
  <si>
    <t>Servicii de mentenanță și actualizare software</t>
  </si>
  <si>
    <t>lună</t>
  </si>
  <si>
    <t>Servicii întreținere program evdoc</t>
  </si>
  <si>
    <t>top</t>
  </si>
  <si>
    <t>Energie electrică</t>
  </si>
  <si>
    <t>Trim.II</t>
  </si>
  <si>
    <t>an</t>
  </si>
  <si>
    <t>20.13.</t>
  </si>
  <si>
    <t>Reumplere cu toner cartușe imprimante</t>
  </si>
  <si>
    <t>20.11.</t>
  </si>
  <si>
    <t>Art.bug. 20.11.</t>
  </si>
  <si>
    <t>Cărți, publicații și materiale documentare</t>
  </si>
  <si>
    <t>Cărți, publicații</t>
  </si>
  <si>
    <t>Art.bug. 20.13.</t>
  </si>
  <si>
    <t>Pregătire profesională</t>
  </si>
  <si>
    <t>ec. Sînica STECLARU</t>
  </si>
  <si>
    <t>Ascuțitoare cu container plastic</t>
  </si>
  <si>
    <t>Banda adeziva 18mm</t>
  </si>
  <si>
    <t>Banda adeziva 48mm</t>
  </si>
  <si>
    <t>Baterii A3</t>
  </si>
  <si>
    <t>Baterii A6</t>
  </si>
  <si>
    <t>Biblioraft A4 44 - 55 mm</t>
  </si>
  <si>
    <t>Biblioraft A4 75 - 80 mm</t>
  </si>
  <si>
    <t>Capsator min 25 coli</t>
  </si>
  <si>
    <t>Capsator min 45 coli</t>
  </si>
  <si>
    <t>Carton alb A4</t>
  </si>
  <si>
    <t>Carton color A4</t>
  </si>
  <si>
    <t>Clipboard A4</t>
  </si>
  <si>
    <t>Condică prezenta A4</t>
  </si>
  <si>
    <t xml:space="preserve">Creion HB </t>
  </si>
  <si>
    <t>Creion mecanic 0,5 - 0,7 mm</t>
  </si>
  <si>
    <t>Cub 90*90 color 5 cul</t>
  </si>
  <si>
    <t xml:space="preserve">Cutter cu lamă retractabilă </t>
  </si>
  <si>
    <t xml:space="preserve">Decapsator, capse nr. 24/6 si 26/6 </t>
  </si>
  <si>
    <t xml:space="preserve">Elastice </t>
  </si>
  <si>
    <t>Etichete autocolante (24/A4)</t>
  </si>
  <si>
    <t>Etichete autocolante (48/A4)</t>
  </si>
  <si>
    <t>Etichete autocolante (8/A4)</t>
  </si>
  <si>
    <t>Etichete autocolante (A4)</t>
  </si>
  <si>
    <t>Foarfeca birou 21 cm</t>
  </si>
  <si>
    <t xml:space="preserve">Hartie copiator A3 </t>
  </si>
  <si>
    <t>Hartie copiator A4</t>
  </si>
  <si>
    <t>Hartie xerox color A4</t>
  </si>
  <si>
    <t xml:space="preserve">Lipici lichid, 50ml, aplicator cu burete </t>
  </si>
  <si>
    <t xml:space="preserve">Marker flipchart, vârf teșit/rotund </t>
  </si>
  <si>
    <t>Marker optima vopsea 1-2mm</t>
  </si>
  <si>
    <t>Marker optima vopsea 2-3mm</t>
  </si>
  <si>
    <t>Marker permanent pentru CD</t>
  </si>
  <si>
    <t xml:space="preserve">Marker permanent vârf teșit/rotund </t>
  </si>
  <si>
    <t>Notite index 5cul</t>
  </si>
  <si>
    <t>Notițe autoadezive (formă pătrată)</t>
  </si>
  <si>
    <t>Pix corector</t>
  </si>
  <si>
    <t>Pix cu gel, 0.5-0.7 mm</t>
  </si>
  <si>
    <t>Pix cu mecanism cu mină</t>
  </si>
  <si>
    <t>Plicuri antișoc F16</t>
  </si>
  <si>
    <t>Radiera pt creioane grafit</t>
  </si>
  <si>
    <t>Riglă din plastic transparent 30 cm</t>
  </si>
  <si>
    <t>Sfoara ghem bumbac</t>
  </si>
  <si>
    <t xml:space="preserve">Stilou </t>
  </si>
  <si>
    <t xml:space="preserve">Suport accesorii birou metal  </t>
  </si>
  <si>
    <t>Agrafe metalice 25 mm 100buc/set</t>
  </si>
  <si>
    <t>Agrafe metalice 50 mm 100buc/set</t>
  </si>
  <si>
    <t>cut</t>
  </si>
  <si>
    <t>Folie protecție, format A4</t>
  </si>
  <si>
    <t>png</t>
  </si>
  <si>
    <t>Dosar plastic format A4 10buc/set</t>
  </si>
  <si>
    <t>Dosar de încopciat A4 1/2 50buc/set</t>
  </si>
  <si>
    <t>Creioane colorate</t>
  </si>
  <si>
    <t>Clipsuri 19 mm, negre 12buc/set</t>
  </si>
  <si>
    <t>Clipsuri 25 mm, negre 12buc/set</t>
  </si>
  <si>
    <t>Plic DL fara fereastra 250buc/set</t>
  </si>
  <si>
    <t>Plicuri C4 cu burduf 250buc/set</t>
  </si>
  <si>
    <t>Plicuri simple A3 100buc/set</t>
  </si>
  <si>
    <t>Plicuri simple C4 250buc/set</t>
  </si>
  <si>
    <t>Plicuri simple C5 500buc/set</t>
  </si>
  <si>
    <t>Plicuri simple C6 100buc/set</t>
  </si>
  <si>
    <t>Rezervă mine 0,5 - 0,7 mm 12buc/set</t>
  </si>
  <si>
    <t>Rezerve capse 24/6 1000buc/set</t>
  </si>
  <si>
    <t>Rezerve capse 26/6 1000buc/set</t>
  </si>
  <si>
    <t>Patroane cerneala stilou 6buc/set</t>
  </si>
  <si>
    <t>Tăvițe documente plastic  3buc/set</t>
  </si>
  <si>
    <t>Separatoare colorate 100buc/set</t>
  </si>
  <si>
    <t xml:space="preserve">Perforator standard  min 20 coli </t>
  </si>
  <si>
    <t>Burete vase</t>
  </si>
  <si>
    <t>Detergent geamuri - cu pulverizator</t>
  </si>
  <si>
    <t>Detergent lichid vase 500 ml</t>
  </si>
  <si>
    <t>Detergent pentru curățat pardoseli lemn</t>
  </si>
  <si>
    <t xml:space="preserve">Detergent universal pentru  pardoseli </t>
  </si>
  <si>
    <t xml:space="preserve">Faras cu coada verticala </t>
  </si>
  <si>
    <t>Gel WC 5l</t>
  </si>
  <si>
    <t>Hartie igienica Jumbo</t>
  </si>
  <si>
    <t>Lavete umede absorbante</t>
  </si>
  <si>
    <t>Matura interior</t>
  </si>
  <si>
    <t>Odorizant camera 500ml</t>
  </si>
  <si>
    <t>Odorizant pentru toalete cu suport</t>
  </si>
  <si>
    <t>Rezerva mop bumbac</t>
  </si>
  <si>
    <t>Rezerva mop microfibra</t>
  </si>
  <si>
    <t>Rola hartie tip prosop</t>
  </si>
  <si>
    <t>Saci menaj 35 l</t>
  </si>
  <si>
    <t>Solutie pentru mobilă</t>
  </si>
  <si>
    <t>Prosoape pliate  Z (pachet / cutie)</t>
  </si>
  <si>
    <t xml:space="preserve">Sapun lichid </t>
  </si>
  <si>
    <t>Găleată + storcător</t>
  </si>
  <si>
    <t xml:space="preserve">Rola hartie dispenser </t>
  </si>
  <si>
    <t xml:space="preserve">Lavete  micro fibra </t>
  </si>
  <si>
    <t xml:space="preserve">PROGRAMUL  ANUAL </t>
  </si>
  <si>
    <t>Gaz metan</t>
  </si>
  <si>
    <t>Apă, canal, gunoi</t>
  </si>
  <si>
    <t>Poștă, telecomunicații, internet</t>
  </si>
  <si>
    <t>Servicii de ssm, psi și medicale</t>
  </si>
  <si>
    <t>Tipul si obiectul contractului de achizitie publica/ acordului -cadru</t>
  </si>
  <si>
    <t>Valoarea estimata a contractului de achizitie publica /acordului -cadru                                                                                                                                                                                     Lei, fara TVA</t>
  </si>
  <si>
    <t>Procedura stabilita /instrumente specifice pentru derularea procesului de achizitie</t>
  </si>
  <si>
    <t>Data(luna) estimata pentru initierea procedurii</t>
  </si>
  <si>
    <t>Data (luna) estimata pentru atribuirea contractului de achizitie piblica/ acordului-cadru</t>
  </si>
  <si>
    <t>Persoana responsabila cu aplicarea procedurii de atribuire</t>
  </si>
  <si>
    <t>Modalitatea de derulare a procedurii de atribuire         online/ofline</t>
  </si>
  <si>
    <t>02 A</t>
  </si>
  <si>
    <t>Grancea Mihaela</t>
  </si>
  <si>
    <t>APROB,</t>
  </si>
  <si>
    <t>Director,</t>
  </si>
  <si>
    <t>prof. Daniel TAȚA</t>
  </si>
  <si>
    <t>Anexă privind achizițiile directe</t>
  </si>
  <si>
    <t>Obiectul achiziției directe</t>
  </si>
  <si>
    <t>Cod CPV</t>
  </si>
  <si>
    <t>Valoarea estimata                                                                                                                                                                                       Lei, fara TVA</t>
  </si>
  <si>
    <t>Data estimata pentru finalizare</t>
  </si>
  <si>
    <t>Data estimata pentru initiere</t>
  </si>
  <si>
    <t>Art.bug. 20.02</t>
  </si>
  <si>
    <t>Art.bug. 20.06</t>
  </si>
  <si>
    <t>Deplasari, detașari, transferuri</t>
  </si>
  <si>
    <t>Deplasări, detașari, transferuri</t>
  </si>
  <si>
    <t>20.06</t>
  </si>
  <si>
    <t>20.02</t>
  </si>
  <si>
    <t>Bunuri si servicii diverse</t>
  </si>
  <si>
    <t>Achizitie materiale intretinere</t>
  </si>
  <si>
    <t>Reparatii curente</t>
  </si>
  <si>
    <t>Total cu TVA</t>
  </si>
  <si>
    <t>20.01.30</t>
  </si>
  <si>
    <t>Achiziție materiale birotica si papetarie</t>
  </si>
  <si>
    <t>Achiziție materiale curățenie</t>
  </si>
  <si>
    <t xml:space="preserve">Alte bunuri și servicii pentru întreținere și funcționare </t>
  </si>
  <si>
    <t>ofline</t>
  </si>
  <si>
    <t>Reparații curente</t>
  </si>
  <si>
    <t>Deplasări, detașări, transferuri</t>
  </si>
  <si>
    <t>30197220-4 Agrafe de birou</t>
  </si>
  <si>
    <t xml:space="preserve">30192133-2 Ascutitori de creioane </t>
  </si>
  <si>
    <t>44424200-0 Banda adeziva</t>
  </si>
  <si>
    <t>31411000-0 Baterii alcaline</t>
  </si>
  <si>
    <t xml:space="preserve">30197210-1 Bibliorafturi </t>
  </si>
  <si>
    <t>30197320-5 Capsatoare</t>
  </si>
  <si>
    <t>30197600-2 Hartie si carton tratate</t>
  </si>
  <si>
    <t>30191130-4 Clipboarduri</t>
  </si>
  <si>
    <t>31211340-3 Cleme pentru conectarea sigurantei</t>
  </si>
  <si>
    <t>22810000-1 Registre din hartie sau din carton</t>
  </si>
  <si>
    <t>37822100-7  Creioane colorate</t>
  </si>
  <si>
    <t>30192130-1  Creioane</t>
  </si>
  <si>
    <t>30192126-0 Creioane mecanice</t>
  </si>
  <si>
    <t>22816100-4 Blocnotesuri</t>
  </si>
  <si>
    <t>39241000-3  Cutite si foarfece</t>
  </si>
  <si>
    <t xml:space="preserve">30197321-2 Decapsatoare </t>
  </si>
  <si>
    <t>22852000-7  Dosare</t>
  </si>
  <si>
    <t>44425100-6 Inele elastice</t>
  </si>
  <si>
    <t>30199760-5  Etichete</t>
  </si>
  <si>
    <t>30199760-5 Etichete</t>
  </si>
  <si>
    <t xml:space="preserve">39241000-3  Cutite si foarfece </t>
  </si>
  <si>
    <t>19521100-5  Folii din polistiren</t>
  </si>
  <si>
    <t xml:space="preserve">30199120-7 Hartie autocopianta </t>
  </si>
  <si>
    <t>24911200-5 Adezivi</t>
  </si>
  <si>
    <t>30192125-3 Carioca permanente</t>
  </si>
  <si>
    <t>22600000-6  Cerneala</t>
  </si>
  <si>
    <t xml:space="preserve">30197330-8 Perforatoare </t>
  </si>
  <si>
    <t>30192160-0 Corectoare</t>
  </si>
  <si>
    <t xml:space="preserve">30192121-5 Pixuri </t>
  </si>
  <si>
    <t>30199230-1 Plicuri</t>
  </si>
  <si>
    <t>30192100-2 Radiere</t>
  </si>
  <si>
    <t>30192131-8 Creioane cu mina reincarcabila</t>
  </si>
  <si>
    <t>30197110-0 Capse</t>
  </si>
  <si>
    <t>39292500-0 Rigle</t>
  </si>
  <si>
    <t>30199600-6 Separatoare pentru papetarie</t>
  </si>
  <si>
    <t xml:space="preserve">39541140-9 Sfori </t>
  </si>
  <si>
    <t>30192122-2  Stilouri cu rezervor</t>
  </si>
  <si>
    <t xml:space="preserve">30199780-1  Suport hartie pentru birou </t>
  </si>
  <si>
    <t>30193200-0 Tavite sau organizatoare de birou</t>
  </si>
  <si>
    <t xml:space="preserve">39224320-7 Bureti </t>
  </si>
  <si>
    <t>24455000-8 Dezinfectanti</t>
  </si>
  <si>
    <t>39831210-1  Detergenti pentru vase</t>
  </si>
  <si>
    <t>39831200-8 Detergenti</t>
  </si>
  <si>
    <t xml:space="preserve">39224350-6  Farase </t>
  </si>
  <si>
    <t xml:space="preserve">39224330-0 Galeti </t>
  </si>
  <si>
    <t xml:space="preserve">24455000-8 Detergenti </t>
  </si>
  <si>
    <t xml:space="preserve">33761000-2 Hartie igienica </t>
  </si>
  <si>
    <t>39525800-6 Carpe pentru curatat</t>
  </si>
  <si>
    <t>39525600-4 Carpe pentru curatat</t>
  </si>
  <si>
    <t>18424300-0 Manusi de unica folosinta</t>
  </si>
  <si>
    <t xml:space="preserve">39224100-9 Maturi  </t>
  </si>
  <si>
    <t>39811100-1 Odorizante de interior</t>
  </si>
  <si>
    <t xml:space="preserve">39514200-0 Prosoape de bucatarie </t>
  </si>
  <si>
    <t>39224330-0 Galeti</t>
  </si>
  <si>
    <t>39514200-0 Prosoape de bucatarie</t>
  </si>
  <si>
    <t>18937000-6 Saci de ambalaj</t>
  </si>
  <si>
    <t xml:space="preserve">33711900-6  Sapun </t>
  </si>
  <si>
    <t xml:space="preserve">09123000-7 Gaze naturale </t>
  </si>
  <si>
    <t>71314000-3 Servicii de energie electrica si servicii conexe</t>
  </si>
  <si>
    <t xml:space="preserve">65100000-4 Distributie de apa si servicii conexe  90600000-3 Servicii de curatenie si igienizare in mediu urban sau rural si servicii conexe </t>
  </si>
  <si>
    <t>48900000-7 Diverse pachete software si sisteme informatice</t>
  </si>
  <si>
    <t xml:space="preserve">30125100-2 Cartuse de toner </t>
  </si>
  <si>
    <t>72600000-6 Servicii de asistenta si de consultanta informatica</t>
  </si>
  <si>
    <t>85147000-1 Servicii de medicina muncii</t>
  </si>
  <si>
    <t xml:space="preserve">50323100-6 Servicii de intretinere a perifericelor informatice </t>
  </si>
  <si>
    <t>48825000-7 Servere web</t>
  </si>
  <si>
    <t>72261000-2 ervicii de asistenta pentru software</t>
  </si>
  <si>
    <t>48900000-7  Diverse pachete software si sisteme informatice</t>
  </si>
  <si>
    <t>50000000-5 Servicii de reparare si intretinere  44423000-1 Diverse articole</t>
  </si>
  <si>
    <t>Deplasari</t>
  </si>
  <si>
    <t xml:space="preserve">79633000-0 Servicii de perfectionare a personalului </t>
  </si>
  <si>
    <t xml:space="preserve">22113000-5 Carti de biblioteca                    22120000-7 Publicatii </t>
  </si>
  <si>
    <t>44423000-1 Diverse articole 50000000-5 Servicii de reparare si intretinere</t>
  </si>
  <si>
    <t xml:space="preserve">64212000-5 Servicii de telefonie mobila 64211000-8 Servicii de telefonie publica 64112000-4 Servicii postale de distribuire a corespondentei </t>
  </si>
  <si>
    <t xml:space="preserve">30197210-1 Bibliorafturi    22852000-7 Dosare </t>
  </si>
  <si>
    <t>39831200-8 Detergenti  39525600-4 Carpe pentru curatat 18937000-6 Saci de ambalaj</t>
  </si>
  <si>
    <t>48900000-7 Diverse pachete software si sisteme informatice 50323100-6 Servicii de intretinere a perifericelor informatice 44423000-1 Diverse articole 50000000-5 Servicii de reparare si intretinere</t>
  </si>
  <si>
    <t xml:space="preserve">Cursuri de pregătire </t>
  </si>
  <si>
    <t>UCA</t>
  </si>
  <si>
    <t>60*50</t>
  </si>
  <si>
    <t>Index autoadeziv color ( plastic)</t>
  </si>
  <si>
    <t>10*12</t>
  </si>
  <si>
    <t>extra</t>
  </si>
  <si>
    <t>10*50</t>
  </si>
  <si>
    <t>50*14</t>
  </si>
  <si>
    <t>15*30</t>
  </si>
  <si>
    <t>41*10</t>
  </si>
  <si>
    <t>Dosar plic</t>
  </si>
  <si>
    <t>47,5*6</t>
  </si>
  <si>
    <t>109*2</t>
  </si>
  <si>
    <t>Mapa cu elastic</t>
  </si>
  <si>
    <t>29*8</t>
  </si>
  <si>
    <t>6*10,78</t>
  </si>
  <si>
    <t>12*12,58</t>
  </si>
  <si>
    <t>20*0,48</t>
  </si>
  <si>
    <t>20*6,59</t>
  </si>
  <si>
    <t>20*6,38</t>
  </si>
  <si>
    <t>24*2,79</t>
  </si>
  <si>
    <t>6*2,51</t>
  </si>
  <si>
    <t>100*4,47</t>
  </si>
  <si>
    <t>12*15,11</t>
  </si>
  <si>
    <t>50*13,02</t>
  </si>
  <si>
    <t>120*5,94</t>
  </si>
  <si>
    <t>2*33,68</t>
  </si>
  <si>
    <t>2*8,09</t>
  </si>
  <si>
    <t>24*9,52</t>
  </si>
  <si>
    <t>24*3,57</t>
  </si>
  <si>
    <t>2*6,51</t>
  </si>
  <si>
    <t>24*1,11</t>
  </si>
  <si>
    <t>100*1,78</t>
  </si>
  <si>
    <t>6*2,24</t>
  </si>
  <si>
    <t>30*0,17</t>
  </si>
  <si>
    <t>12*12,38</t>
  </si>
  <si>
    <t>12*9,32</t>
  </si>
  <si>
    <t>Dezinfectant WC</t>
  </si>
  <si>
    <t>50*12,93</t>
  </si>
  <si>
    <t>52*3</t>
  </si>
  <si>
    <t>Matura exterior , interior ext</t>
  </si>
  <si>
    <t>38*3</t>
  </si>
  <si>
    <t>Alcool sanitar</t>
  </si>
  <si>
    <t>Dezinfectant Igienol</t>
  </si>
  <si>
    <t>Dezinfectant Sanytol</t>
  </si>
  <si>
    <t>Faras metal exterior</t>
  </si>
  <si>
    <t>2*20</t>
  </si>
  <si>
    <t>18424000-7 Manusi</t>
  </si>
  <si>
    <t xml:space="preserve">Manusi menaj set </t>
  </si>
  <si>
    <t>Manusi menaj pereche</t>
  </si>
  <si>
    <t>4,3*24</t>
  </si>
  <si>
    <t>36*20</t>
  </si>
  <si>
    <t>Perie WC</t>
  </si>
  <si>
    <t>36*9</t>
  </si>
  <si>
    <t xml:space="preserve">39224300-1 Maturi, perii si alte articole de menaj </t>
  </si>
  <si>
    <t>Cos gunoi</t>
  </si>
  <si>
    <t>15*26,5</t>
  </si>
  <si>
    <t>Saci aspirator</t>
  </si>
  <si>
    <t>3*58</t>
  </si>
  <si>
    <t>Perie praf</t>
  </si>
  <si>
    <t>4*20</t>
  </si>
  <si>
    <t>Dezinfectant maini</t>
  </si>
  <si>
    <t xml:space="preserve">33741300-9 Dezinfectant pentru maini </t>
  </si>
  <si>
    <t>300*20</t>
  </si>
  <si>
    <t>Servetele umede antibacteriene maini si suprafete</t>
  </si>
  <si>
    <t>150*9</t>
  </si>
  <si>
    <t>Crema de curatat</t>
  </si>
  <si>
    <t>24322000-7 Alcooli, fenoli, fenoli-alcooli si derivatii acestora, fie ei halogenati, sulfonati, nitrati sau nitrozati, alcooli grasi industriali</t>
  </si>
  <si>
    <t>150*7</t>
  </si>
  <si>
    <t>12*36</t>
  </si>
  <si>
    <t>Solutie anticalcar</t>
  </si>
  <si>
    <t>10*88</t>
  </si>
  <si>
    <t>65100000-4 Distributie de apa si servicii conexe72267000-4  Servicii de intretinere si reparatii de software</t>
  </si>
  <si>
    <t xml:space="preserve">79900000-3 Diverse servicii comerciale si servicii conexe </t>
  </si>
  <si>
    <t>Servicii verificari instalatii si echipamente electrice PRAM</t>
  </si>
  <si>
    <t>Achizitionarea unei platforme pentru teste orientare scolara</t>
  </si>
  <si>
    <t>Dezinsecție și deratizare</t>
  </si>
  <si>
    <t>90921000-9 Servicii de dezinfectie si de dezinsectie , 90923000-3 Servicii de deratizare</t>
  </si>
  <si>
    <t>Uniforme și echipament</t>
  </si>
  <si>
    <t>35113400-3 Imbracaminte de protectie si de securitate</t>
  </si>
  <si>
    <t>Art.bug. 20.05.01</t>
  </si>
  <si>
    <t>al achiziţiilor publice - produse, servicii, lucrări - pentru anul 2025</t>
  </si>
  <si>
    <t xml:space="preserve"> 20.05.01</t>
  </si>
  <si>
    <t>Art.bug. 59.22.00</t>
  </si>
  <si>
    <t>Acțiuni cu caracter științific și social-cultural</t>
  </si>
  <si>
    <t>Simpozionul internațional Abordări moderne în logopedie și consiliere psihopedagigica.                                                                                                 Evenimente științifice organizate de CJRAE</t>
  </si>
  <si>
    <t>55523000-2 Servicii de catering pentru alte societati sau institutii , 98341000-5 Servicii de cazare 15890000-3 Diverse produse alimentare si produse uscate</t>
  </si>
  <si>
    <t xml:space="preserve"> 59.22.00</t>
  </si>
  <si>
    <t>Art.bug. 20.30.30</t>
  </si>
  <si>
    <t xml:space="preserve">Alte cheltuieli cu bunuri și servicii </t>
  </si>
  <si>
    <t>Plata indemnizației de instalare cf L281/1993 art 23 alion 1.    Achizitionare prod si serv realizate prin activ pers cu handicap angajate in unitați protejate autorizate L448/2006 art. 78 alin 3 lit b.</t>
  </si>
  <si>
    <t>Indemnizatie de instalare 44423000-1 Diverse articole</t>
  </si>
  <si>
    <t>20.30.30</t>
  </si>
  <si>
    <t>Total chelt bunuri si servicii</t>
  </si>
  <si>
    <t>Alte cheltuieli cu bunuri și servicii</t>
  </si>
  <si>
    <t>Acțiuni cu caracter științific și social cultural</t>
  </si>
  <si>
    <t>20.05.01</t>
  </si>
  <si>
    <t>Reparatii curente, servicii întreîținere cu presonal propriu</t>
  </si>
  <si>
    <t>Glet ipsos fino grande</t>
  </si>
  <si>
    <t xml:space="preserve"> MAMUT GLUE HIGH TACK ALB 290 ML</t>
  </si>
  <si>
    <t xml:space="preserve"> OSKAR DILUANT NITRO 0.9L</t>
  </si>
  <si>
    <t xml:space="preserve"> POLICARBONAT 2P 6 mm </t>
  </si>
  <si>
    <t xml:space="preserve"> SURUB LEMN</t>
  </si>
  <si>
    <t>Adaptor frontal</t>
  </si>
  <si>
    <t>Adeziv gresie faianta</t>
  </si>
  <si>
    <t>ALUPROF TREAPTA S45 25X20 MM FRASIN 3M</t>
  </si>
  <si>
    <t>ALUPROF TREC S64 40MM FRASIN 2,7M</t>
  </si>
  <si>
    <t>Ancora metalica</t>
  </si>
  <si>
    <t>ANCORA METALICA FSA 10/60 S</t>
  </si>
  <si>
    <t>Balama aripi plane</t>
  </si>
  <si>
    <t xml:space="preserve">BALAMA ARIPI PLANE 300X38 </t>
  </si>
  <si>
    <t>Bordura 100x20x5 cm</t>
  </si>
  <si>
    <t>CAMASUIALA 91X91X750 103402 000</t>
  </si>
  <si>
    <t>Camasuiala aplicata</t>
  </si>
  <si>
    <t>CAMASUIALA APLICATA 81X81 103414 000</t>
  </si>
  <si>
    <t>CAPETE ST/DR PLINTA</t>
  </si>
  <si>
    <t>Ceresit thermo universal</t>
  </si>
  <si>
    <t>CERESIT THERMO UNIVERSAL VATA/POLIS.25KG</t>
  </si>
  <si>
    <t>CHERESTEA NERIND. M A/B 3000X80X80MM</t>
  </si>
  <si>
    <t>CHERESTEA NERIND. M A/B 4000X50X30MM</t>
  </si>
  <si>
    <t>CHERESTEA RIND 3000X60X60MM</t>
  </si>
  <si>
    <t>Cherestea rindeluita 3000x60x30mm</t>
  </si>
  <si>
    <t>Chit de cutit</t>
  </si>
  <si>
    <t>COLT EXT PLINTA</t>
  </si>
  <si>
    <t>Coltar 100x15 ZN</t>
  </si>
  <si>
    <t>Coltar 60x60x18</t>
  </si>
  <si>
    <t>Coltar int plinta</t>
  </si>
  <si>
    <t>Cuie sindrila 3x18 1 kg</t>
  </si>
  <si>
    <t>Dale 40x40x5 cm</t>
  </si>
  <si>
    <t>Diblu + surub 12x160</t>
  </si>
  <si>
    <t>DIBLU NYLON CU SURUB</t>
  </si>
  <si>
    <t>Diluant</t>
  </si>
  <si>
    <t>DISC DIA PT CERAMICA X-LOCK 2608615138</t>
  </si>
  <si>
    <t>DISC DIAMANTAT SEG. 125X22X7 D-80086</t>
  </si>
  <si>
    <t>DISC FRONTAL INCLIN. SFI 125 22 PEZ 120</t>
  </si>
  <si>
    <t>DISC MUTICONSTRUCT 115X1MM 2608602384</t>
  </si>
  <si>
    <t>Element contravant 90x90x65</t>
  </si>
  <si>
    <t>Email alb aqua</t>
  </si>
  <si>
    <t>EMENT IMB PLINTA</t>
  </si>
  <si>
    <t>Faianta</t>
  </si>
  <si>
    <t>Glet ipsos fino belo</t>
  </si>
  <si>
    <t>Gresie</t>
  </si>
  <si>
    <t>Lac podea</t>
  </si>
  <si>
    <t>Lavabil alb + amorsa</t>
  </si>
  <si>
    <t>Lavabil ext</t>
  </si>
  <si>
    <t>Moment expres</t>
  </si>
  <si>
    <t>Moment soudal</t>
  </si>
  <si>
    <t>Numar alama</t>
  </si>
  <si>
    <t>OSB - 3 N&amp;F  22 MM</t>
  </si>
  <si>
    <t>OSB 18 mm</t>
  </si>
  <si>
    <t>OSKAR AQUA EMAIL CREM 2.5L</t>
  </si>
  <si>
    <t>OSKAR EMAIL ALB PUR 2.5L</t>
  </si>
  <si>
    <t xml:space="preserve">OSKAR MELAMINAT&amp;PLASTIC </t>
  </si>
  <si>
    <t>OSKAR RUGINA EM VERDE INCH LUCIOS 2.5L</t>
  </si>
  <si>
    <t>PACH.DANKE MAXX DISP INT ALB 15L + A4L</t>
  </si>
  <si>
    <t xml:space="preserve">PARCHET </t>
  </si>
  <si>
    <t>Piulita hexagonala 8 m</t>
  </si>
  <si>
    <t>PLINTA PARCH CANAL</t>
  </si>
  <si>
    <t>Polistiren</t>
  </si>
  <si>
    <t>PROFIL ALU.TREAPTA 25X20 AUR S45AU3M</t>
  </si>
  <si>
    <t>PROFIL POLICARBONAT U 6/2,1M BRONZ ESP</t>
  </si>
  <si>
    <t xml:space="preserve">PROFIL BRICOL 40-180X90X40CM </t>
  </si>
  <si>
    <t>Sapa clasica</t>
  </si>
  <si>
    <t>Sindrila Bardoline 3 mp</t>
  </si>
  <si>
    <t>SUBSTRAT PARCHET 332183 5MM(1PAC=7M2)</t>
  </si>
  <si>
    <t>surub 15x16 tija 24 mm</t>
  </si>
  <si>
    <t>surub 16x16 + tija 30mm</t>
  </si>
  <si>
    <t>surub cap hexagonal 8,8 M8x100 ZA</t>
  </si>
  <si>
    <t>surub cuplare</t>
  </si>
  <si>
    <t>SURUB HEX LEMN 8X80 05200B0808000</t>
  </si>
  <si>
    <t>Surub lemn 5x40</t>
  </si>
  <si>
    <t>SURUB LEMN 6X50 07101D6005000</t>
  </si>
  <si>
    <t>Vinclu de imbinare 80x80x60</t>
  </si>
  <si>
    <t>Vopsea Lazur 2,5 l</t>
  </si>
  <si>
    <t>O2 A</t>
  </si>
  <si>
    <t>Trim, I</t>
  </si>
  <si>
    <t xml:space="preserve">44423000-1 diverse articole </t>
  </si>
  <si>
    <t xml:space="preserve">44221000-5  articole conexe elemente tamplarie </t>
  </si>
  <si>
    <t xml:space="preserve">45310000-3 lucrari instalatii electrice </t>
  </si>
  <si>
    <t xml:space="preserve">     Nr. </t>
  </si>
  <si>
    <t xml:space="preserve">Servicii reparatii elemente tamplarie </t>
  </si>
  <si>
    <t>Servicii reparații întreținere rețea electrică</t>
  </si>
  <si>
    <t>Nr.   1197/17.03.2025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</si>
</sst>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u/>
      <sz val="20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6"/>
      <name val="Times New Roman"/>
      <family val="1"/>
    </font>
    <font>
      <b/>
      <sz val="14"/>
      <color theme="1"/>
      <name val="Times New Roman"/>
      <family val="1"/>
    </font>
    <font>
      <b/>
      <sz val="16"/>
      <name val="Times New Roman"/>
      <family val="1"/>
    </font>
    <font>
      <i/>
      <u/>
      <sz val="14"/>
      <color theme="1"/>
      <name val="Times New Roman"/>
      <family val="1"/>
    </font>
    <font>
      <i/>
      <u/>
      <sz val="14"/>
      <name val="Times New Roman"/>
      <family val="1"/>
    </font>
    <font>
      <b/>
      <sz val="12"/>
      <color theme="1"/>
      <name val="Times New Roman"/>
      <family val="1"/>
    </font>
    <font>
      <b/>
      <i/>
      <sz val="14"/>
      <name val="Times New Roman"/>
      <family val="1"/>
    </font>
    <font>
      <b/>
      <sz val="12"/>
      <name val="Times New Roman"/>
      <family val="1"/>
    </font>
    <font>
      <b/>
      <i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i/>
      <sz val="10"/>
      <color theme="1"/>
      <name val="Times New Roman"/>
      <family val="1"/>
    </font>
    <font>
      <i/>
      <sz val="12"/>
      <name val="Times New Roman"/>
      <family val="1"/>
    </font>
    <font>
      <b/>
      <i/>
      <u/>
      <sz val="18"/>
      <color theme="1"/>
      <name val="Times New Roman"/>
      <family val="1"/>
    </font>
    <font>
      <b/>
      <i/>
      <sz val="16"/>
      <color theme="1"/>
      <name val="Times New Roman"/>
      <family val="1"/>
    </font>
    <font>
      <i/>
      <sz val="14"/>
      <color theme="1"/>
      <name val="Times New Roman"/>
      <family val="1"/>
    </font>
    <font>
      <sz val="10"/>
      <name val="Arial"/>
      <family val="2"/>
    </font>
    <font>
      <sz val="9"/>
      <color theme="1"/>
      <name val="Times New Roman"/>
      <family val="1"/>
    </font>
    <font>
      <sz val="9"/>
      <name val="Times New Roman"/>
      <family val="1"/>
    </font>
    <font>
      <b/>
      <i/>
      <sz val="9"/>
      <color theme="1"/>
      <name val="Times New Roman"/>
      <family val="1"/>
    </font>
    <font>
      <sz val="8"/>
      <name val="Calibri"/>
      <family val="2"/>
      <charset val="238"/>
      <scheme val="minor"/>
    </font>
    <font>
      <b/>
      <i/>
      <sz val="12"/>
      <name val="Times New Roman"/>
      <family val="1"/>
    </font>
    <font>
      <i/>
      <sz val="14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4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</font>
    <font>
      <sz val="10"/>
      <color rgb="FF000000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24" fillId="0" borderId="0"/>
    <xf numFmtId="0" fontId="45" fillId="3" borderId="0">
      <alignment horizontal="left" vertical="center"/>
    </xf>
    <xf numFmtId="0" fontId="45" fillId="3" borderId="0">
      <alignment horizontal="right" vertical="center"/>
    </xf>
    <xf numFmtId="0" fontId="45" fillId="3" borderId="0">
      <alignment horizontal="center" vertical="center"/>
    </xf>
    <xf numFmtId="0" fontId="45" fillId="3" borderId="0">
      <alignment horizontal="left" vertical="top"/>
    </xf>
    <xf numFmtId="0" fontId="46" fillId="3" borderId="0">
      <alignment horizontal="center" vertical="center"/>
    </xf>
    <xf numFmtId="0" fontId="47" fillId="3" borderId="0">
      <alignment horizontal="center" vertical="center"/>
    </xf>
    <xf numFmtId="0" fontId="48" fillId="3" borderId="0">
      <alignment horizontal="center" vertical="center"/>
    </xf>
    <xf numFmtId="0" fontId="45" fillId="4" borderId="0">
      <alignment horizontal="center" vertical="center"/>
    </xf>
    <xf numFmtId="0" fontId="49" fillId="3" borderId="0">
      <alignment horizontal="center" vertical="center"/>
    </xf>
    <xf numFmtId="0" fontId="45" fillId="3" borderId="0">
      <alignment horizontal="right" vertical="center"/>
    </xf>
    <xf numFmtId="0" fontId="50" fillId="4" borderId="0">
      <alignment horizontal="center" vertical="center"/>
    </xf>
  </cellStyleXfs>
  <cellXfs count="3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" fontId="13" fillId="0" borderId="1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4" fontId="20" fillId="0" borderId="6" xfId="0" applyNumberFormat="1" applyFont="1" applyBorder="1" applyAlignment="1">
      <alignment vertical="center"/>
    </xf>
    <xf numFmtId="4" fontId="15" fillId="0" borderId="1" xfId="0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" fontId="20" fillId="0" borderId="2" xfId="0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1" fontId="13" fillId="0" borderId="5" xfId="0" applyNumberFormat="1" applyFont="1" applyBorder="1" applyAlignment="1">
      <alignment horizontal="center" vertical="center"/>
    </xf>
    <xf numFmtId="4" fontId="20" fillId="0" borderId="5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14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4" fontId="15" fillId="0" borderId="2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" fontId="6" fillId="0" borderId="14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4" fontId="6" fillId="0" borderId="7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right" vertical="center"/>
    </xf>
    <xf numFmtId="0" fontId="17" fillId="0" borderId="11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" fontId="13" fillId="0" borderId="20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7" xfId="0" applyNumberFormat="1" applyFont="1" applyBorder="1" applyAlignment="1">
      <alignment horizontal="left" vertical="center"/>
    </xf>
    <xf numFmtId="1" fontId="9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right" vertical="center"/>
    </xf>
    <xf numFmtId="1" fontId="13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right" vertical="center"/>
    </xf>
    <xf numFmtId="1" fontId="13" fillId="0" borderId="1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4" fontId="27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1" fontId="9" fillId="0" borderId="7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4" fontId="20" fillId="0" borderId="14" xfId="0" applyNumberFormat="1" applyFont="1" applyBorder="1" applyAlignment="1">
      <alignment horizontal="right" vertical="center"/>
    </xf>
    <xf numFmtId="4" fontId="16" fillId="0" borderId="6" xfId="0" applyNumberFormat="1" applyFont="1" applyBorder="1" applyAlignment="1">
      <alignment horizontal="center" vertical="center"/>
    </xf>
    <xf numFmtId="4" fontId="16" fillId="0" borderId="22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" fontId="15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right" vertical="center"/>
    </xf>
    <xf numFmtId="4" fontId="20" fillId="0" borderId="6" xfId="0" applyNumberFormat="1" applyFont="1" applyBorder="1" applyAlignment="1">
      <alignment horizontal="right" vertical="center"/>
    </xf>
    <xf numFmtId="4" fontId="20" fillId="0" borderId="20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center" vertical="center"/>
    </xf>
    <xf numFmtId="4" fontId="15" fillId="0" borderId="18" xfId="0" applyNumberFormat="1" applyFont="1" applyBorder="1" applyAlignment="1">
      <alignment horizontal="right" vertical="center"/>
    </xf>
    <xf numFmtId="4" fontId="29" fillId="0" borderId="32" xfId="0" applyNumberFormat="1" applyFont="1" applyBorder="1" applyAlignment="1">
      <alignment horizontal="right" vertical="center"/>
    </xf>
    <xf numFmtId="4" fontId="29" fillId="0" borderId="32" xfId="0" applyNumberFormat="1" applyFont="1" applyBorder="1" applyAlignment="1">
      <alignment horizontal="center" vertical="center"/>
    </xf>
    <xf numFmtId="4" fontId="16" fillId="0" borderId="32" xfId="0" applyNumberFormat="1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2" fontId="1" fillId="0" borderId="32" xfId="0" applyNumberFormat="1" applyFont="1" applyBorder="1" applyAlignment="1">
      <alignment horizontal="right" vertical="center"/>
    </xf>
    <xf numFmtId="1" fontId="7" fillId="0" borderId="32" xfId="0" applyNumberFormat="1" applyFont="1" applyBorder="1" applyAlignment="1">
      <alignment horizontal="center" vertical="center"/>
    </xf>
    <xf numFmtId="4" fontId="1" fillId="0" borderId="32" xfId="0" applyNumberFormat="1" applyFont="1" applyBorder="1" applyAlignment="1">
      <alignment vertical="center"/>
    </xf>
    <xf numFmtId="1" fontId="1" fillId="0" borderId="32" xfId="0" applyNumberFormat="1" applyFont="1" applyBorder="1" applyAlignment="1">
      <alignment horizontal="left" vertical="center"/>
    </xf>
    <xf numFmtId="1" fontId="2" fillId="0" borderId="32" xfId="0" applyNumberFormat="1" applyFont="1" applyBorder="1" applyAlignment="1">
      <alignment horizontal="center" vertical="center"/>
    </xf>
    <xf numFmtId="1" fontId="9" fillId="0" borderId="32" xfId="0" applyNumberFormat="1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right" vertical="center"/>
    </xf>
    <xf numFmtId="0" fontId="1" fillId="2" borderId="32" xfId="1" applyFont="1" applyFill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right" vertical="center" wrapText="1"/>
    </xf>
    <xf numFmtId="1" fontId="7" fillId="0" borderId="32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/>
    </xf>
    <xf numFmtId="1" fontId="5" fillId="0" borderId="32" xfId="0" applyNumberFormat="1" applyFont="1" applyBorder="1" applyAlignment="1">
      <alignment horizontal="left" vertical="center"/>
    </xf>
    <xf numFmtId="1" fontId="6" fillId="0" borderId="32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right" vertical="center"/>
    </xf>
    <xf numFmtId="4" fontId="15" fillId="0" borderId="32" xfId="0" applyNumberFormat="1" applyFont="1" applyBorder="1" applyAlignment="1">
      <alignment horizontal="right" vertical="center"/>
    </xf>
    <xf numFmtId="4" fontId="7" fillId="0" borderId="32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4" fontId="20" fillId="0" borderId="32" xfId="0" applyNumberFormat="1" applyFont="1" applyBorder="1" applyAlignment="1">
      <alignment vertical="center"/>
    </xf>
    <xf numFmtId="4" fontId="15" fillId="0" borderId="3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7" fillId="0" borderId="32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1" fillId="0" borderId="32" xfId="0" applyFont="1" applyBorder="1" applyAlignment="1">
      <alignment vertical="center"/>
    </xf>
    <xf numFmtId="0" fontId="32" fillId="0" borderId="32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/>
    </xf>
    <xf numFmtId="2" fontId="31" fillId="0" borderId="32" xfId="0" applyNumberFormat="1" applyFont="1" applyBorder="1" applyAlignment="1">
      <alignment horizontal="right" vertical="center"/>
    </xf>
    <xf numFmtId="1" fontId="34" fillId="0" borderId="32" xfId="0" applyNumberFormat="1" applyFont="1" applyBorder="1" applyAlignment="1">
      <alignment horizontal="center" vertical="center"/>
    </xf>
    <xf numFmtId="4" fontId="31" fillId="0" borderId="32" xfId="0" applyNumberFormat="1" applyFont="1" applyBorder="1" applyAlignment="1">
      <alignment vertical="center"/>
    </xf>
    <xf numFmtId="49" fontId="35" fillId="0" borderId="32" xfId="0" applyNumberFormat="1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6" fillId="0" borderId="0" xfId="0" applyFont="1"/>
    <xf numFmtId="4" fontId="31" fillId="0" borderId="32" xfId="0" applyNumberFormat="1" applyFont="1" applyBorder="1" applyAlignment="1">
      <alignment horizontal="right" vertical="center"/>
    </xf>
    <xf numFmtId="1" fontId="31" fillId="0" borderId="32" xfId="0" applyNumberFormat="1" applyFont="1" applyBorder="1" applyAlignment="1">
      <alignment horizontal="left" vertical="center"/>
    </xf>
    <xf numFmtId="1" fontId="33" fillId="0" borderId="32" xfId="0" applyNumberFormat="1" applyFont="1" applyBorder="1" applyAlignment="1">
      <alignment horizontal="center" vertical="center"/>
    </xf>
    <xf numFmtId="1" fontId="37" fillId="0" borderId="32" xfId="0" applyNumberFormat="1" applyFont="1" applyBorder="1" applyAlignment="1">
      <alignment horizontal="center" vertical="center"/>
    </xf>
    <xf numFmtId="1" fontId="30" fillId="0" borderId="32" xfId="0" applyNumberFormat="1" applyFont="1" applyBorder="1" applyAlignment="1">
      <alignment horizontal="left" vertical="center"/>
    </xf>
    <xf numFmtId="1" fontId="35" fillId="0" borderId="32" xfId="0" applyNumberFormat="1" applyFont="1" applyBorder="1" applyAlignment="1">
      <alignment horizontal="center" vertical="center"/>
    </xf>
    <xf numFmtId="2" fontId="30" fillId="0" borderId="32" xfId="0" applyNumberFormat="1" applyFont="1" applyBorder="1" applyAlignment="1">
      <alignment horizontal="right" vertical="center"/>
    </xf>
    <xf numFmtId="0" fontId="32" fillId="0" borderId="32" xfId="0" applyFont="1" applyBorder="1" applyAlignment="1">
      <alignment horizontal="center" vertical="center"/>
    </xf>
    <xf numFmtId="1" fontId="31" fillId="0" borderId="32" xfId="0" applyNumberFormat="1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16" fontId="36" fillId="0" borderId="0" xfId="0" applyNumberFormat="1" applyFont="1"/>
    <xf numFmtId="0" fontId="37" fillId="0" borderId="32" xfId="0" applyFont="1" applyBorder="1" applyAlignment="1">
      <alignment horizontal="center" vertical="center"/>
    </xf>
    <xf numFmtId="4" fontId="35" fillId="0" borderId="32" xfId="0" applyNumberFormat="1" applyFont="1" applyBorder="1" applyAlignment="1">
      <alignment vertical="center"/>
    </xf>
    <xf numFmtId="0" fontId="39" fillId="0" borderId="32" xfId="0" applyFont="1" applyBorder="1" applyAlignment="1">
      <alignment vertical="center"/>
    </xf>
    <xf numFmtId="0" fontId="40" fillId="0" borderId="32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/>
    </xf>
    <xf numFmtId="2" fontId="39" fillId="0" borderId="32" xfId="0" applyNumberFormat="1" applyFont="1" applyBorder="1" applyAlignment="1">
      <alignment horizontal="right" vertical="center"/>
    </xf>
    <xf numFmtId="0" fontId="42" fillId="0" borderId="32" xfId="0" applyFont="1" applyBorder="1" applyAlignment="1">
      <alignment horizontal="center" vertical="center"/>
    </xf>
    <xf numFmtId="4" fontId="43" fillId="0" borderId="32" xfId="0" applyNumberFormat="1" applyFont="1" applyBorder="1" applyAlignment="1">
      <alignment vertical="center"/>
    </xf>
    <xf numFmtId="49" fontId="43" fillId="0" borderId="32" xfId="0" applyNumberFormat="1" applyFont="1" applyBorder="1" applyAlignment="1">
      <alignment horizontal="center" vertical="center"/>
    </xf>
    <xf numFmtId="0" fontId="43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1" fillId="0" borderId="32" xfId="0" applyFont="1" applyBorder="1" applyAlignment="1">
      <alignment vertical="center" wrapText="1"/>
    </xf>
    <xf numFmtId="0" fontId="26" fillId="0" borderId="32" xfId="0" applyFont="1" applyBorder="1" applyAlignment="1">
      <alignment horizontal="left" vertical="center" wrapText="1"/>
    </xf>
    <xf numFmtId="2" fontId="6" fillId="0" borderId="32" xfId="0" applyNumberFormat="1" applyFont="1" applyBorder="1" applyAlignment="1">
      <alignment horizontal="right" vertical="center"/>
    </xf>
    <xf numFmtId="0" fontId="44" fillId="0" borderId="32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4" fontId="15" fillId="0" borderId="19" xfId="0" applyNumberFormat="1" applyFont="1" applyBorder="1" applyAlignment="1">
      <alignment horizontal="right" vertical="center"/>
    </xf>
    <xf numFmtId="0" fontId="1" fillId="0" borderId="35" xfId="0" applyFont="1" applyBorder="1" applyAlignment="1">
      <alignment vertical="center"/>
    </xf>
    <xf numFmtId="0" fontId="25" fillId="0" borderId="34" xfId="0" applyFont="1" applyBorder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25" fillId="0" borderId="38" xfId="0" applyFont="1" applyBorder="1" applyAlignment="1">
      <alignment horizontal="center" vertical="center" wrapText="1"/>
    </xf>
    <xf numFmtId="0" fontId="38" fillId="0" borderId="0" xfId="0" applyFont="1"/>
    <xf numFmtId="0" fontId="5" fillId="0" borderId="14" xfId="0" applyFont="1" applyBorder="1" applyAlignment="1">
      <alignment vertical="center" wrapText="1"/>
    </xf>
    <xf numFmtId="0" fontId="26" fillId="0" borderId="7" xfId="0" applyFont="1" applyBorder="1" applyAlignment="1">
      <alignment horizontal="center" vertical="center" wrapText="1"/>
    </xf>
    <xf numFmtId="1" fontId="15" fillId="0" borderId="2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/>
    </xf>
    <xf numFmtId="4" fontId="20" fillId="0" borderId="13" xfId="0" applyNumberFormat="1" applyFont="1" applyBorder="1" applyAlignment="1">
      <alignment horizontal="right" vertical="center"/>
    </xf>
    <xf numFmtId="0" fontId="5" fillId="0" borderId="32" xfId="0" applyFont="1" applyBorder="1" applyAlignment="1">
      <alignment vertical="center"/>
    </xf>
    <xf numFmtId="0" fontId="26" fillId="0" borderId="32" xfId="0" applyFont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right" vertical="center"/>
    </xf>
    <xf numFmtId="1" fontId="15" fillId="0" borderId="32" xfId="0" applyNumberFormat="1" applyFont="1" applyBorder="1" applyAlignment="1">
      <alignment horizontal="center" vertical="center"/>
    </xf>
    <xf numFmtId="4" fontId="20" fillId="0" borderId="32" xfId="0" applyNumberFormat="1" applyFont="1" applyBorder="1" applyAlignment="1">
      <alignment horizontal="right" vertical="center"/>
    </xf>
    <xf numFmtId="0" fontId="5" fillId="0" borderId="32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4" fontId="15" fillId="0" borderId="15" xfId="0" applyNumberFormat="1" applyFont="1" applyBorder="1" applyAlignment="1">
      <alignment horizontal="right" vertical="center"/>
    </xf>
    <xf numFmtId="0" fontId="7" fillId="0" borderId="32" xfId="0" applyFont="1" applyBorder="1" applyAlignment="1">
      <alignment vertical="center"/>
    </xf>
    <xf numFmtId="0" fontId="26" fillId="0" borderId="32" xfId="0" applyFont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center" vertical="center"/>
    </xf>
    <xf numFmtId="4" fontId="16" fillId="0" borderId="20" xfId="0" applyNumberFormat="1" applyFont="1" applyBorder="1" applyAlignment="1">
      <alignment horizontal="center" vertical="center"/>
    </xf>
    <xf numFmtId="4" fontId="16" fillId="0" borderId="21" xfId="0" applyNumberFormat="1" applyFont="1" applyBorder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" fontId="7" fillId="0" borderId="18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" fontId="15" fillId="0" borderId="11" xfId="0" applyNumberFormat="1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4" fontId="15" fillId="0" borderId="43" xfId="0" applyNumberFormat="1" applyFont="1" applyBorder="1" applyAlignment="1">
      <alignment horizontal="right" vertical="center"/>
    </xf>
    <xf numFmtId="4" fontId="7" fillId="0" borderId="43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25" fillId="0" borderId="46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4" fontId="15" fillId="0" borderId="53" xfId="0" applyNumberFormat="1" applyFont="1" applyBorder="1" applyAlignment="1">
      <alignment horizontal="right" vertical="center"/>
    </xf>
    <xf numFmtId="1" fontId="15" fillId="0" borderId="34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2" fontId="0" fillId="0" borderId="32" xfId="0" applyNumberFormat="1" applyBorder="1"/>
    <xf numFmtId="4" fontId="6" fillId="0" borderId="34" xfId="0" applyNumberFormat="1" applyFont="1" applyBorder="1" applyAlignment="1">
      <alignment horizontal="right" vertical="center"/>
    </xf>
    <xf numFmtId="4" fontId="15" fillId="0" borderId="25" xfId="0" applyNumberFormat="1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2" fontId="0" fillId="0" borderId="34" xfId="0" applyNumberFormat="1" applyBorder="1"/>
    <xf numFmtId="0" fontId="45" fillId="3" borderId="34" xfId="2" applyBorder="1" applyAlignment="1">
      <alignment horizontal="left" vertical="center" wrapText="1"/>
    </xf>
    <xf numFmtId="0" fontId="26" fillId="0" borderId="34" xfId="0" applyFont="1" applyBorder="1" applyAlignment="1">
      <alignment horizontal="center" vertical="center" wrapText="1"/>
    </xf>
    <xf numFmtId="0" fontId="45" fillId="3" borderId="32" xfId="2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26" fillId="0" borderId="57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/>
    </xf>
    <xf numFmtId="4" fontId="6" fillId="0" borderId="57" xfId="0" applyNumberFormat="1" applyFont="1" applyBorder="1" applyAlignment="1">
      <alignment horizontal="right" vertical="center"/>
    </xf>
    <xf numFmtId="1" fontId="15" fillId="0" borderId="57" xfId="0" applyNumberFormat="1" applyFont="1" applyBorder="1" applyAlignment="1">
      <alignment horizontal="center" vertical="center"/>
    </xf>
    <xf numFmtId="49" fontId="6" fillId="0" borderId="57" xfId="0" applyNumberFormat="1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4" fontId="16" fillId="0" borderId="6" xfId="0" applyNumberFormat="1" applyFont="1" applyBorder="1" applyAlignment="1">
      <alignment horizontal="center" vertical="center"/>
    </xf>
    <xf numFmtId="4" fontId="16" fillId="0" borderId="22" xfId="0" applyNumberFormat="1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9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7" fillId="0" borderId="2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4" fontId="20" fillId="0" borderId="24" xfId="0" applyNumberFormat="1" applyFont="1" applyBorder="1" applyAlignment="1">
      <alignment horizontal="center" vertical="center"/>
    </xf>
    <xf numFmtId="4" fontId="20" fillId="0" borderId="17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4" fontId="16" fillId="0" borderId="32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4" fontId="20" fillId="0" borderId="38" xfId="0" applyNumberFormat="1" applyFont="1" applyBorder="1" applyAlignment="1">
      <alignment horizontal="center" vertical="center"/>
    </xf>
    <xf numFmtId="4" fontId="20" fillId="0" borderId="35" xfId="0" applyNumberFormat="1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4" fontId="16" fillId="0" borderId="4" xfId="0" applyNumberFormat="1" applyFont="1" applyBorder="1" applyAlignment="1">
      <alignment horizontal="center" vertical="center"/>
    </xf>
    <xf numFmtId="4" fontId="16" fillId="0" borderId="23" xfId="0" applyNumberFormat="1" applyFont="1" applyBorder="1" applyAlignment="1">
      <alignment horizontal="center" vertical="center"/>
    </xf>
    <xf numFmtId="4" fontId="16" fillId="0" borderId="1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</cellXfs>
  <cellStyles count="13">
    <cellStyle name="Normal" xfId="0" builtinId="0"/>
    <cellStyle name="Normal_Sheet1" xfId="1" xr:uid="{00000000-0005-0000-0000-000001000000}"/>
    <cellStyle name="S0" xfId="5" xr:uid="{A53FFD6F-9E7D-4475-9269-2FFA8D9AB5DD}"/>
    <cellStyle name="S1" xfId="6" xr:uid="{ABA3E18F-339C-4561-9763-5F06DC0A9E71}"/>
    <cellStyle name="S10" xfId="12" xr:uid="{D64CD84D-0370-4FA2-A47D-69DC3AA697F2}"/>
    <cellStyle name="S2" xfId="7" xr:uid="{FE063422-61E4-44DC-B097-3B0196C17677}"/>
    <cellStyle name="S3" xfId="8" xr:uid="{DF4F684F-250D-4436-9231-4578C88B0A5E}"/>
    <cellStyle name="S4" xfId="9" xr:uid="{A7CF6A20-4FA6-4356-AFE0-2EDB62DC931E}"/>
    <cellStyle name="S5" xfId="3" xr:uid="{504408AB-C432-47D2-993A-D93C34E45C1E}"/>
    <cellStyle name="S6" xfId="4" xr:uid="{088D76D9-184D-4DE4-A32B-84F605268363}"/>
    <cellStyle name="S7" xfId="2" xr:uid="{F2EC9C5A-EF68-4CA3-A2CE-C0F2E4993C78}"/>
    <cellStyle name="S8" xfId="10" xr:uid="{71270A4E-36DC-4462-B101-4E886B0D3800}"/>
    <cellStyle name="S9" xfId="11" xr:uid="{9F63FB65-087A-436F-B610-9BA9A9631DF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12</xdr:col>
      <xdr:colOff>883920</xdr:colOff>
      <xdr:row>5</xdr:row>
      <xdr:rowOff>104619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1F4B5-6257-6C10-9C09-57D337BB7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" y="0"/>
          <a:ext cx="9418320" cy="12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121920</xdr:rowOff>
    </xdr:from>
    <xdr:to>
      <xdr:col>10</xdr:col>
      <xdr:colOff>137160</xdr:colOff>
      <xdr:row>7</xdr:row>
      <xdr:rowOff>43659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3D6D13-6B5A-4AB1-8B8A-D4C558E93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1920"/>
          <a:ext cx="8793480" cy="1521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8"/>
  <sheetViews>
    <sheetView tabSelected="1" topLeftCell="A2" workbookViewId="0">
      <selection activeCell="A7" sqref="A7:B7"/>
    </sheetView>
  </sheetViews>
  <sheetFormatPr defaultColWidth="16.6640625" defaultRowHeight="24" customHeight="1" x14ac:dyDescent="0.3"/>
  <cols>
    <col min="1" max="1" width="5.44140625" style="4" customWidth="1"/>
    <col min="2" max="2" width="40.6640625" style="4" customWidth="1"/>
    <col min="3" max="3" width="18.77734375" style="75" customWidth="1"/>
    <col min="4" max="4" width="4.88671875" style="17" hidden="1" customWidth="1"/>
    <col min="5" max="5" width="9.88671875" style="49" hidden="1" customWidth="1"/>
    <col min="6" max="6" width="1.44140625" style="20" hidden="1" customWidth="1"/>
    <col min="7" max="7" width="13" style="24" customWidth="1"/>
    <col min="8" max="8" width="8.6640625" style="94" customWidth="1"/>
    <col min="9" max="9" width="10.109375" style="3" customWidth="1"/>
    <col min="10" max="10" width="8.6640625" style="3" customWidth="1"/>
    <col min="11" max="11" width="8.44140625" style="3" customWidth="1"/>
    <col min="12" max="12" width="11.33203125" style="3" customWidth="1"/>
    <col min="13" max="13" width="16.6640625" style="3"/>
    <col min="14" max="16384" width="16.6640625" style="4"/>
  </cols>
  <sheetData>
    <row r="1" spans="1:13" s="1" customFormat="1" ht="18" x14ac:dyDescent="0.3">
      <c r="A1" s="44"/>
      <c r="B1" s="60"/>
      <c r="C1" s="71"/>
      <c r="D1" s="18"/>
      <c r="E1" s="23"/>
      <c r="F1" s="15"/>
      <c r="G1" s="22"/>
      <c r="H1" s="88"/>
      <c r="I1" s="15"/>
      <c r="J1" s="15"/>
      <c r="K1" s="15"/>
      <c r="L1" s="15"/>
      <c r="M1" s="15"/>
    </row>
    <row r="2" spans="1:13" s="1" customFormat="1" ht="18" x14ac:dyDescent="0.3">
      <c r="B2" s="60"/>
      <c r="C2" s="71"/>
      <c r="D2" s="18"/>
      <c r="E2" s="23"/>
      <c r="F2" s="15"/>
      <c r="G2" s="22"/>
      <c r="H2" s="88"/>
      <c r="I2" s="15"/>
      <c r="J2" s="15"/>
      <c r="K2" s="15"/>
      <c r="L2" s="15"/>
      <c r="M2" s="15"/>
    </row>
    <row r="3" spans="1:13" s="1" customFormat="1" ht="18" x14ac:dyDescent="0.3">
      <c r="B3" s="60"/>
      <c r="C3" s="71"/>
      <c r="D3" s="18"/>
      <c r="E3" s="23"/>
      <c r="F3" s="15"/>
      <c r="G3" s="22"/>
      <c r="H3" s="88"/>
      <c r="I3" s="15"/>
      <c r="J3" s="15"/>
      <c r="K3" s="15"/>
      <c r="L3" s="15"/>
      <c r="M3" s="15"/>
    </row>
    <row r="4" spans="1:13" s="1" customFormat="1" ht="18" x14ac:dyDescent="0.3">
      <c r="B4" s="60"/>
      <c r="C4" s="71"/>
      <c r="D4" s="18"/>
      <c r="E4" s="23"/>
      <c r="F4" s="15"/>
      <c r="G4" s="22"/>
      <c r="H4" s="88"/>
      <c r="I4" s="15"/>
      <c r="J4" s="15"/>
      <c r="K4" s="15"/>
      <c r="L4" s="15"/>
      <c r="M4" s="15"/>
    </row>
    <row r="5" spans="1:13" s="1" customFormat="1" ht="18" x14ac:dyDescent="0.3">
      <c r="B5" s="60"/>
      <c r="C5" s="71"/>
      <c r="D5" s="18"/>
      <c r="E5" s="23"/>
      <c r="F5" s="15"/>
      <c r="G5" s="22"/>
      <c r="H5" s="88"/>
      <c r="I5" s="15"/>
      <c r="J5" s="15"/>
      <c r="K5" s="15"/>
      <c r="L5" s="15"/>
      <c r="M5" s="15"/>
    </row>
    <row r="6" spans="1:13" s="1" customFormat="1" ht="18" x14ac:dyDescent="0.3">
      <c r="B6" s="60"/>
      <c r="C6" s="71"/>
      <c r="D6" s="18"/>
      <c r="E6" s="23"/>
      <c r="F6" s="15"/>
      <c r="G6" s="22"/>
      <c r="H6" s="88"/>
      <c r="I6" s="15"/>
      <c r="J6" s="15"/>
      <c r="K6" s="15"/>
      <c r="L6" s="15"/>
      <c r="M6" s="15"/>
    </row>
    <row r="7" spans="1:13" s="1" customFormat="1" ht="25.5" customHeight="1" x14ac:dyDescent="0.3">
      <c r="A7" s="297" t="s">
        <v>450</v>
      </c>
      <c r="B7" s="297"/>
      <c r="C7" s="71"/>
      <c r="D7" s="18"/>
      <c r="E7" s="23"/>
      <c r="F7" s="15"/>
      <c r="G7" s="302" t="s">
        <v>165</v>
      </c>
      <c r="H7" s="302"/>
      <c r="I7" s="302"/>
      <c r="J7" s="302"/>
      <c r="K7" s="302"/>
      <c r="L7" s="302"/>
      <c r="M7" s="15"/>
    </row>
    <row r="8" spans="1:13" s="1" customFormat="1" ht="25.5" customHeight="1" x14ac:dyDescent="0.3">
      <c r="A8" s="60"/>
      <c r="B8" s="60"/>
      <c r="C8" s="71"/>
      <c r="D8" s="18"/>
      <c r="E8" s="23"/>
      <c r="F8" s="15"/>
      <c r="G8" s="301" t="s">
        <v>166</v>
      </c>
      <c r="H8" s="301"/>
      <c r="I8" s="301"/>
      <c r="J8" s="301"/>
      <c r="K8" s="301"/>
      <c r="L8" s="301"/>
      <c r="M8" s="15"/>
    </row>
    <row r="9" spans="1:13" s="1" customFormat="1" ht="25.5" customHeight="1" x14ac:dyDescent="0.3">
      <c r="A9" s="60"/>
      <c r="B9" s="8" t="s">
        <v>8</v>
      </c>
      <c r="C9" s="71"/>
      <c r="D9" s="18"/>
      <c r="E9" s="23"/>
      <c r="F9" s="15"/>
      <c r="G9" s="300" t="s">
        <v>167</v>
      </c>
      <c r="H9" s="300"/>
      <c r="I9" s="300"/>
      <c r="J9" s="300"/>
      <c r="K9" s="300"/>
      <c r="L9" s="300"/>
      <c r="M9" s="15"/>
    </row>
    <row r="10" spans="1:13" s="1" customFormat="1" ht="25.5" customHeight="1" x14ac:dyDescent="0.3">
      <c r="A10" s="60"/>
      <c r="B10" s="32" t="s">
        <v>28</v>
      </c>
      <c r="C10" s="71"/>
      <c r="D10" s="18"/>
      <c r="E10" s="23"/>
      <c r="F10" s="15"/>
      <c r="G10" s="23"/>
      <c r="H10" s="89"/>
      <c r="I10" s="15"/>
      <c r="J10" s="15"/>
      <c r="K10" s="15"/>
      <c r="L10" s="15"/>
      <c r="M10" s="15"/>
    </row>
    <row r="11" spans="1:13" s="1" customFormat="1" ht="25.5" customHeight="1" x14ac:dyDescent="0.3">
      <c r="A11" s="60"/>
      <c r="B11" s="9" t="s">
        <v>61</v>
      </c>
      <c r="C11" s="71"/>
      <c r="D11" s="18"/>
      <c r="E11" s="23"/>
      <c r="F11" s="15"/>
      <c r="G11" s="23"/>
      <c r="H11" s="89"/>
      <c r="I11" s="15"/>
      <c r="J11" s="15"/>
      <c r="K11" s="15"/>
      <c r="L11" s="15"/>
      <c r="M11" s="15"/>
    </row>
    <row r="12" spans="1:13" s="1" customFormat="1" ht="25.5" customHeight="1" x14ac:dyDescent="0.3">
      <c r="A12" s="60"/>
      <c r="B12" s="2"/>
      <c r="C12" s="71"/>
      <c r="D12" s="18"/>
      <c r="E12" s="23"/>
      <c r="F12" s="15"/>
      <c r="G12" s="23"/>
      <c r="H12" s="89"/>
      <c r="I12" s="15"/>
      <c r="J12" s="15"/>
      <c r="K12" s="15"/>
      <c r="L12" s="15"/>
      <c r="M12" s="15"/>
    </row>
    <row r="13" spans="1:13" s="1" customFormat="1" ht="26.25" customHeight="1" x14ac:dyDescent="0.3">
      <c r="A13" s="298" t="s">
        <v>151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15"/>
    </row>
    <row r="14" spans="1:13" s="1" customFormat="1" ht="20.25" customHeight="1" thickBot="1" x14ac:dyDescent="0.35">
      <c r="A14" s="299" t="s">
        <v>349</v>
      </c>
      <c r="B14" s="299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15"/>
    </row>
    <row r="15" spans="1:13" s="17" customFormat="1" ht="105.6" customHeight="1" thickBot="1" x14ac:dyDescent="0.35">
      <c r="A15" s="86" t="s">
        <v>0</v>
      </c>
      <c r="B15" s="99" t="s">
        <v>156</v>
      </c>
      <c r="C15" s="83" t="s">
        <v>22</v>
      </c>
      <c r="D15" s="19" t="s">
        <v>1</v>
      </c>
      <c r="E15" s="84" t="s">
        <v>23</v>
      </c>
      <c r="F15" s="85" t="s">
        <v>2</v>
      </c>
      <c r="G15" s="99" t="s">
        <v>157</v>
      </c>
      <c r="H15" s="90" t="s">
        <v>24</v>
      </c>
      <c r="I15" s="99" t="s">
        <v>158</v>
      </c>
      <c r="J15" s="99" t="s">
        <v>159</v>
      </c>
      <c r="K15" s="99" t="s">
        <v>160</v>
      </c>
      <c r="L15" s="100" t="s">
        <v>162</v>
      </c>
      <c r="M15" s="101" t="s">
        <v>161</v>
      </c>
    </row>
    <row r="16" spans="1:13" s="3" customFormat="1" ht="21" customHeight="1" x14ac:dyDescent="0.3">
      <c r="A16" s="303" t="s">
        <v>11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5"/>
    </row>
    <row r="17" spans="1:13" ht="21" customHeight="1" x14ac:dyDescent="0.3">
      <c r="A17" s="306" t="s">
        <v>3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8"/>
    </row>
    <row r="18" spans="1:13" ht="51.6" customHeight="1" thickBot="1" x14ac:dyDescent="0.35">
      <c r="A18" s="6">
        <v>1</v>
      </c>
      <c r="B18" s="61" t="s">
        <v>185</v>
      </c>
      <c r="C18" s="130" t="s">
        <v>265</v>
      </c>
      <c r="D18" s="78" t="s">
        <v>4</v>
      </c>
      <c r="E18" s="76">
        <v>24</v>
      </c>
      <c r="F18" s="77">
        <v>20</v>
      </c>
      <c r="G18" s="43">
        <v>15967.8</v>
      </c>
      <c r="H18" s="92" t="s">
        <v>163</v>
      </c>
      <c r="I18" s="30" t="s">
        <v>36</v>
      </c>
      <c r="J18" s="54" t="s">
        <v>26</v>
      </c>
      <c r="K18" s="59" t="s">
        <v>25</v>
      </c>
      <c r="L18" s="59" t="s">
        <v>27</v>
      </c>
      <c r="M18" s="102" t="s">
        <v>164</v>
      </c>
    </row>
    <row r="19" spans="1:13" ht="21" customHeight="1" thickBot="1" x14ac:dyDescent="0.35">
      <c r="A19" s="264" t="s">
        <v>6</v>
      </c>
      <c r="B19" s="265"/>
      <c r="C19" s="265"/>
      <c r="D19" s="265"/>
      <c r="E19" s="265"/>
      <c r="F19" s="266"/>
      <c r="G19" s="42">
        <v>29483.05</v>
      </c>
      <c r="H19" s="264" t="s">
        <v>39</v>
      </c>
      <c r="I19" s="265"/>
      <c r="J19" s="266"/>
      <c r="K19" s="269">
        <f>G19*1.19</f>
        <v>35084.8295</v>
      </c>
      <c r="L19" s="270"/>
      <c r="M19" s="103"/>
    </row>
    <row r="20" spans="1:13" ht="16.8" customHeight="1" thickBot="1" x14ac:dyDescent="0.35">
      <c r="A20" s="261" t="s">
        <v>12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104"/>
    </row>
    <row r="21" spans="1:13" ht="21" customHeight="1" thickBot="1" x14ac:dyDescent="0.35">
      <c r="A21" s="267" t="s">
        <v>7</v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102"/>
    </row>
    <row r="22" spans="1:13" ht="48.6" thickBot="1" x14ac:dyDescent="0.35">
      <c r="A22" s="6">
        <v>1</v>
      </c>
      <c r="B22" s="61" t="s">
        <v>186</v>
      </c>
      <c r="C22" s="130" t="s">
        <v>266</v>
      </c>
      <c r="D22" s="52" t="s">
        <v>4</v>
      </c>
      <c r="E22" s="51">
        <v>11.9</v>
      </c>
      <c r="F22" s="62">
        <v>24</v>
      </c>
      <c r="G22" s="25">
        <v>16945.990000000002</v>
      </c>
      <c r="H22" s="92" t="s">
        <v>163</v>
      </c>
      <c r="I22" s="28" t="s">
        <v>36</v>
      </c>
      <c r="J22" s="30" t="s">
        <v>51</v>
      </c>
      <c r="K22" s="28" t="s">
        <v>25</v>
      </c>
      <c r="L22" s="54" t="s">
        <v>27</v>
      </c>
      <c r="M22" s="102" t="s">
        <v>164</v>
      </c>
    </row>
    <row r="23" spans="1:13" ht="21.9" customHeight="1" thickBot="1" x14ac:dyDescent="0.35">
      <c r="A23" s="264" t="s">
        <v>6</v>
      </c>
      <c r="B23" s="265"/>
      <c r="C23" s="265"/>
      <c r="D23" s="265"/>
      <c r="E23" s="265"/>
      <c r="F23" s="266"/>
      <c r="G23" s="26">
        <v>16945.990000000002</v>
      </c>
      <c r="H23" s="264" t="s">
        <v>39</v>
      </c>
      <c r="I23" s="265"/>
      <c r="J23" s="266"/>
      <c r="K23" s="269">
        <f>G23*1.19</f>
        <v>20165.7281</v>
      </c>
      <c r="L23" s="270"/>
      <c r="M23" s="102"/>
    </row>
    <row r="24" spans="1:13" ht="21" customHeight="1" thickBot="1" x14ac:dyDescent="0.35">
      <c r="A24" s="261" t="s">
        <v>13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102"/>
    </row>
    <row r="25" spans="1:13" ht="21" customHeight="1" thickBot="1" x14ac:dyDescent="0.35">
      <c r="A25" s="267" t="s">
        <v>14</v>
      </c>
      <c r="B25" s="278"/>
      <c r="C25" s="278"/>
      <c r="D25" s="268"/>
      <c r="E25" s="268"/>
      <c r="F25" s="268"/>
      <c r="G25" s="268"/>
      <c r="H25" s="268"/>
      <c r="I25" s="268"/>
      <c r="J25" s="268"/>
      <c r="K25" s="268"/>
      <c r="L25" s="268"/>
      <c r="M25" s="102"/>
    </row>
    <row r="26" spans="1:13" ht="21" customHeight="1" x14ac:dyDescent="0.3">
      <c r="A26" s="5">
        <v>1</v>
      </c>
      <c r="B26" s="233" t="s">
        <v>152</v>
      </c>
      <c r="C26" s="235" t="s">
        <v>248</v>
      </c>
      <c r="D26" s="34" t="s">
        <v>15</v>
      </c>
      <c r="E26" s="46">
        <v>8000</v>
      </c>
      <c r="F26" s="35">
        <v>1</v>
      </c>
      <c r="G26" s="310">
        <v>82352.94</v>
      </c>
      <c r="H26" s="312" t="s">
        <v>163</v>
      </c>
      <c r="I26" s="274" t="s">
        <v>38</v>
      </c>
      <c r="J26" s="274" t="s">
        <v>26</v>
      </c>
      <c r="K26" s="274" t="s">
        <v>25</v>
      </c>
      <c r="L26" s="276" t="s">
        <v>188</v>
      </c>
      <c r="M26" s="286" t="s">
        <v>164</v>
      </c>
    </row>
    <row r="27" spans="1:13" ht="36.6" thickBot="1" x14ac:dyDescent="0.35">
      <c r="A27" s="27">
        <v>2</v>
      </c>
      <c r="B27" s="234" t="s">
        <v>50</v>
      </c>
      <c r="C27" s="193" t="s">
        <v>249</v>
      </c>
      <c r="D27" s="18" t="s">
        <v>15</v>
      </c>
      <c r="E27" s="45">
        <v>18000</v>
      </c>
      <c r="F27" s="21">
        <v>1</v>
      </c>
      <c r="G27" s="311"/>
      <c r="H27" s="313"/>
      <c r="I27" s="275"/>
      <c r="J27" s="275"/>
      <c r="K27" s="275"/>
      <c r="L27" s="277"/>
      <c r="M27" s="287"/>
    </row>
    <row r="28" spans="1:13" ht="21" customHeight="1" thickBot="1" x14ac:dyDescent="0.35">
      <c r="A28" s="264" t="s">
        <v>6</v>
      </c>
      <c r="B28" s="309"/>
      <c r="C28" s="309"/>
      <c r="D28" s="265"/>
      <c r="E28" s="265"/>
      <c r="F28" s="266"/>
      <c r="G28" s="26">
        <v>114470.59</v>
      </c>
      <c r="H28" s="264" t="s">
        <v>39</v>
      </c>
      <c r="I28" s="265"/>
      <c r="J28" s="266"/>
      <c r="K28" s="269">
        <f>G28*1.19</f>
        <v>136220.00209999998</v>
      </c>
      <c r="L28" s="270"/>
      <c r="M28" s="102"/>
    </row>
    <row r="29" spans="1:13" ht="21" customHeight="1" thickBot="1" x14ac:dyDescent="0.35">
      <c r="A29" s="261" t="s">
        <v>16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102"/>
    </row>
    <row r="30" spans="1:13" ht="21" customHeight="1" thickBot="1" x14ac:dyDescent="0.35">
      <c r="A30" s="267" t="s">
        <v>17</v>
      </c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102"/>
    </row>
    <row r="31" spans="1:13" ht="72.599999999999994" thickBot="1" x14ac:dyDescent="0.35">
      <c r="A31" s="63">
        <v>1</v>
      </c>
      <c r="B31" s="64" t="s">
        <v>153</v>
      </c>
      <c r="C31" s="147" t="s">
        <v>250</v>
      </c>
      <c r="D31" s="65" t="s">
        <v>15</v>
      </c>
      <c r="E31" s="66">
        <v>150</v>
      </c>
      <c r="F31" s="67">
        <v>12</v>
      </c>
      <c r="G31" s="31">
        <v>8403.36</v>
      </c>
      <c r="H31" s="95" t="s">
        <v>163</v>
      </c>
      <c r="I31" s="16" t="s">
        <v>38</v>
      </c>
      <c r="J31" s="68" t="s">
        <v>26</v>
      </c>
      <c r="K31" s="16" t="s">
        <v>25</v>
      </c>
      <c r="L31" s="68" t="s">
        <v>188</v>
      </c>
      <c r="M31" s="102" t="s">
        <v>164</v>
      </c>
    </row>
    <row r="32" spans="1:13" ht="21" customHeight="1" x14ac:dyDescent="0.3">
      <c r="A32" s="280" t="s">
        <v>6</v>
      </c>
      <c r="B32" s="281"/>
      <c r="C32" s="281"/>
      <c r="D32" s="281"/>
      <c r="E32" s="281"/>
      <c r="F32" s="282"/>
      <c r="G32" s="117">
        <f>SUM(G31:G31)</f>
        <v>8403.36</v>
      </c>
      <c r="H32" s="280" t="s">
        <v>39</v>
      </c>
      <c r="I32" s="281"/>
      <c r="J32" s="282"/>
      <c r="K32" s="283">
        <f>G32*1.19</f>
        <v>9999.9984000000004</v>
      </c>
      <c r="L32" s="284"/>
      <c r="M32" s="236"/>
    </row>
    <row r="33" spans="1:13" ht="21" customHeight="1" x14ac:dyDescent="0.3">
      <c r="A33" s="230"/>
      <c r="B33" s="230"/>
      <c r="C33" s="230"/>
      <c r="D33" s="230"/>
      <c r="E33" s="230"/>
      <c r="F33" s="230"/>
      <c r="G33" s="231"/>
      <c r="H33" s="230"/>
      <c r="I33" s="230"/>
      <c r="J33" s="230"/>
      <c r="K33" s="232"/>
      <c r="L33" s="232"/>
      <c r="M33" s="238"/>
    </row>
    <row r="34" spans="1:13" ht="21" customHeight="1" x14ac:dyDescent="0.3">
      <c r="A34" s="227"/>
      <c r="B34" s="227"/>
      <c r="C34" s="227"/>
      <c r="D34" s="227"/>
      <c r="E34" s="227"/>
      <c r="F34" s="227"/>
      <c r="G34" s="228"/>
      <c r="H34" s="227"/>
      <c r="I34" s="227"/>
      <c r="J34" s="227"/>
      <c r="K34" s="229"/>
      <c r="L34" s="229"/>
      <c r="M34" s="239"/>
    </row>
    <row r="35" spans="1:13" ht="25.05" customHeight="1" thickBot="1" x14ac:dyDescent="0.35">
      <c r="A35" s="285" t="s">
        <v>18</v>
      </c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37"/>
    </row>
    <row r="36" spans="1:13" ht="25.05" customHeight="1" thickBot="1" x14ac:dyDescent="0.35">
      <c r="A36" s="267" t="s">
        <v>19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102"/>
    </row>
    <row r="37" spans="1:13" ht="72.599999999999994" thickBot="1" x14ac:dyDescent="0.35">
      <c r="A37" s="5">
        <v>1</v>
      </c>
      <c r="B37" s="33" t="s">
        <v>154</v>
      </c>
      <c r="C37" s="146" t="s">
        <v>264</v>
      </c>
      <c r="D37" s="34" t="s">
        <v>15</v>
      </c>
      <c r="E37" s="46">
        <v>1000</v>
      </c>
      <c r="F37" s="35">
        <v>12</v>
      </c>
      <c r="G37" s="36">
        <v>16806.72</v>
      </c>
      <c r="H37" s="91" t="s">
        <v>163</v>
      </c>
      <c r="I37" s="29" t="s">
        <v>38</v>
      </c>
      <c r="J37" s="37" t="s">
        <v>26</v>
      </c>
      <c r="K37" s="29" t="s">
        <v>25</v>
      </c>
      <c r="L37" s="37" t="s">
        <v>188</v>
      </c>
      <c r="M37" s="102" t="s">
        <v>164</v>
      </c>
    </row>
    <row r="38" spans="1:13" ht="19.8" customHeight="1" thickBot="1" x14ac:dyDescent="0.35">
      <c r="A38" s="264" t="s">
        <v>6</v>
      </c>
      <c r="B38" s="265"/>
      <c r="C38" s="265"/>
      <c r="D38" s="265"/>
      <c r="E38" s="265"/>
      <c r="F38" s="266"/>
      <c r="G38" s="26">
        <f>SUM(G37:G37)</f>
        <v>16806.72</v>
      </c>
      <c r="H38" s="264" t="s">
        <v>39</v>
      </c>
      <c r="I38" s="265"/>
      <c r="J38" s="266"/>
      <c r="K38" s="269">
        <f>G38*1.19</f>
        <v>19999.996800000001</v>
      </c>
      <c r="L38" s="270"/>
      <c r="M38" s="102"/>
    </row>
    <row r="39" spans="1:13" ht="20.399999999999999" customHeight="1" thickBot="1" x14ac:dyDescent="0.35">
      <c r="A39" s="261" t="s">
        <v>20</v>
      </c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102"/>
    </row>
    <row r="40" spans="1:13" ht="25.05" customHeight="1" thickBot="1" x14ac:dyDescent="0.35">
      <c r="A40" s="267" t="s">
        <v>21</v>
      </c>
      <c r="B40" s="268"/>
      <c r="C40" s="268"/>
      <c r="D40" s="268"/>
      <c r="E40" s="268"/>
      <c r="F40" s="268"/>
      <c r="G40" s="278"/>
      <c r="H40" s="268"/>
      <c r="I40" s="268"/>
      <c r="J40" s="268"/>
      <c r="K40" s="268"/>
      <c r="L40" s="278"/>
      <c r="M40" s="102"/>
    </row>
    <row r="41" spans="1:13" ht="102" customHeight="1" thickBot="1" x14ac:dyDescent="0.35">
      <c r="A41" s="7">
        <v>1</v>
      </c>
      <c r="B41" s="150" t="s">
        <v>187</v>
      </c>
      <c r="C41" s="148" t="s">
        <v>267</v>
      </c>
      <c r="D41" s="50" t="s">
        <v>52</v>
      </c>
      <c r="E41" s="69">
        <v>5000</v>
      </c>
      <c r="F41" s="70">
        <v>1</v>
      </c>
      <c r="G41" s="79">
        <v>294134.74</v>
      </c>
      <c r="H41" s="93" t="s">
        <v>163</v>
      </c>
      <c r="I41" s="41" t="s">
        <v>36</v>
      </c>
      <c r="J41" s="3" t="s">
        <v>26</v>
      </c>
      <c r="K41" s="59" t="s">
        <v>25</v>
      </c>
      <c r="L41" s="59" t="s">
        <v>27</v>
      </c>
      <c r="M41" s="102" t="s">
        <v>164</v>
      </c>
    </row>
    <row r="42" spans="1:13" ht="17.399999999999999" customHeight="1" thickBot="1" x14ac:dyDescent="0.35">
      <c r="A42" s="264" t="s">
        <v>6</v>
      </c>
      <c r="B42" s="265"/>
      <c r="C42" s="265"/>
      <c r="D42" s="265"/>
      <c r="E42" s="265"/>
      <c r="F42" s="266"/>
      <c r="G42" s="42">
        <f>SUM(G41:G41)</f>
        <v>294134.74</v>
      </c>
      <c r="H42" s="264" t="s">
        <v>39</v>
      </c>
      <c r="I42" s="265"/>
      <c r="J42" s="266"/>
      <c r="K42" s="269">
        <f>G42*1.19</f>
        <v>350020.3406</v>
      </c>
      <c r="L42" s="270"/>
      <c r="M42" s="102"/>
    </row>
    <row r="43" spans="1:13" ht="25.05" customHeight="1" thickBot="1" x14ac:dyDescent="0.35">
      <c r="A43" s="261" t="s">
        <v>174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102"/>
    </row>
    <row r="44" spans="1:13" ht="25.05" customHeight="1" thickBot="1" x14ac:dyDescent="0.35">
      <c r="A44" s="267" t="s">
        <v>189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102"/>
    </row>
    <row r="45" spans="1:13" ht="45" customHeight="1" thickBot="1" x14ac:dyDescent="0.35">
      <c r="A45" s="5">
        <v>1</v>
      </c>
      <c r="B45" s="33" t="s">
        <v>189</v>
      </c>
      <c r="C45" s="149" t="s">
        <v>259</v>
      </c>
      <c r="D45" s="34" t="s">
        <v>15</v>
      </c>
      <c r="E45" s="46">
        <v>1000</v>
      </c>
      <c r="F45" s="35">
        <v>12</v>
      </c>
      <c r="G45" s="36">
        <v>50421</v>
      </c>
      <c r="H45" s="91" t="s">
        <v>163</v>
      </c>
      <c r="I45" s="29" t="s">
        <v>38</v>
      </c>
      <c r="J45" s="37" t="s">
        <v>26</v>
      </c>
      <c r="K45" s="29" t="s">
        <v>25</v>
      </c>
      <c r="L45" s="37" t="s">
        <v>27</v>
      </c>
      <c r="M45" s="102" t="s">
        <v>164</v>
      </c>
    </row>
    <row r="46" spans="1:13" ht="19.8" customHeight="1" thickBot="1" x14ac:dyDescent="0.35">
      <c r="A46" s="264" t="s">
        <v>6</v>
      </c>
      <c r="B46" s="265"/>
      <c r="C46" s="265"/>
      <c r="D46" s="265"/>
      <c r="E46" s="265"/>
      <c r="F46" s="266"/>
      <c r="G46" s="26">
        <f>SUM(G45:G45)</f>
        <v>50421</v>
      </c>
      <c r="H46" s="264" t="s">
        <v>39</v>
      </c>
      <c r="I46" s="265"/>
      <c r="J46" s="266"/>
      <c r="K46" s="269">
        <f>G46*1.19</f>
        <v>60000.99</v>
      </c>
      <c r="L46" s="270"/>
      <c r="M46" s="102"/>
    </row>
    <row r="47" spans="1:13" ht="25.05" customHeight="1" thickBot="1" x14ac:dyDescent="0.35">
      <c r="A47" s="261" t="s">
        <v>348</v>
      </c>
      <c r="B47" s="262"/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102"/>
    </row>
    <row r="48" spans="1:13" ht="25.05" customHeight="1" thickBot="1" x14ac:dyDescent="0.35">
      <c r="A48" s="267" t="s">
        <v>346</v>
      </c>
      <c r="B48" s="268"/>
      <c r="C48" s="268"/>
      <c r="D48" s="268"/>
      <c r="E48" s="268"/>
      <c r="F48" s="268"/>
      <c r="G48" s="268"/>
      <c r="H48" s="268"/>
      <c r="I48" s="268"/>
      <c r="J48" s="268"/>
      <c r="K48" s="268"/>
      <c r="L48" s="279"/>
      <c r="M48" s="102"/>
    </row>
    <row r="49" spans="1:13" ht="25.05" customHeight="1" thickBot="1" x14ac:dyDescent="0.35">
      <c r="A49" s="5">
        <v>1</v>
      </c>
      <c r="B49" s="33" t="s">
        <v>346</v>
      </c>
      <c r="C49" s="219" t="s">
        <v>347</v>
      </c>
      <c r="D49" s="34" t="s">
        <v>15</v>
      </c>
      <c r="E49" s="46">
        <v>1000</v>
      </c>
      <c r="F49" s="35">
        <v>12</v>
      </c>
      <c r="G49" s="36">
        <v>4202</v>
      </c>
      <c r="H49" s="91" t="s">
        <v>163</v>
      </c>
      <c r="I49" s="29" t="s">
        <v>38</v>
      </c>
      <c r="J49" s="37" t="s">
        <v>26</v>
      </c>
      <c r="K49" s="29" t="s">
        <v>25</v>
      </c>
      <c r="L49" s="37" t="s">
        <v>27</v>
      </c>
      <c r="M49" s="102" t="s">
        <v>164</v>
      </c>
    </row>
    <row r="50" spans="1:13" ht="19.8" customHeight="1" thickBot="1" x14ac:dyDescent="0.35">
      <c r="A50" s="264" t="s">
        <v>6</v>
      </c>
      <c r="B50" s="265"/>
      <c r="C50" s="265"/>
      <c r="D50" s="265"/>
      <c r="E50" s="265"/>
      <c r="F50" s="266"/>
      <c r="G50" s="26">
        <f>SUM(G49:G49)</f>
        <v>4202</v>
      </c>
      <c r="H50" s="264" t="s">
        <v>39</v>
      </c>
      <c r="I50" s="265"/>
      <c r="J50" s="266"/>
      <c r="K50" s="269">
        <f>G50*1.19</f>
        <v>5000.38</v>
      </c>
      <c r="L50" s="270"/>
      <c r="M50" s="102"/>
    </row>
    <row r="51" spans="1:13" ht="25.05" customHeight="1" thickBot="1" x14ac:dyDescent="0.35">
      <c r="A51" s="261" t="s">
        <v>175</v>
      </c>
      <c r="B51" s="262"/>
      <c r="C51" s="262"/>
      <c r="D51" s="262"/>
      <c r="E51" s="262"/>
      <c r="F51" s="262"/>
      <c r="G51" s="262"/>
      <c r="H51" s="262"/>
      <c r="I51" s="262"/>
      <c r="J51" s="262"/>
      <c r="K51" s="262"/>
      <c r="L51" s="262"/>
      <c r="M51" s="102"/>
    </row>
    <row r="52" spans="1:13" ht="25.05" customHeight="1" thickBot="1" x14ac:dyDescent="0.35">
      <c r="A52" s="267" t="s">
        <v>190</v>
      </c>
      <c r="B52" s="268"/>
      <c r="C52" s="268"/>
      <c r="D52" s="268"/>
      <c r="E52" s="268"/>
      <c r="F52" s="268"/>
      <c r="G52" s="268"/>
      <c r="H52" s="268"/>
      <c r="I52" s="268"/>
      <c r="J52" s="268"/>
      <c r="K52" s="268"/>
      <c r="L52" s="268"/>
      <c r="M52" s="102"/>
    </row>
    <row r="53" spans="1:13" ht="25.05" customHeight="1" thickBot="1" x14ac:dyDescent="0.35">
      <c r="A53" s="5">
        <v>1</v>
      </c>
      <c r="B53" s="33" t="s">
        <v>190</v>
      </c>
      <c r="C53" s="72" t="s">
        <v>260</v>
      </c>
      <c r="D53" s="34" t="s">
        <v>15</v>
      </c>
      <c r="E53" s="46">
        <v>1000</v>
      </c>
      <c r="F53" s="35">
        <v>12</v>
      </c>
      <c r="G53" s="36">
        <v>4201.68</v>
      </c>
      <c r="H53" s="91" t="s">
        <v>163</v>
      </c>
      <c r="I53" s="29" t="s">
        <v>38</v>
      </c>
      <c r="J53" s="37" t="s">
        <v>26</v>
      </c>
      <c r="K53" s="29" t="s">
        <v>25</v>
      </c>
      <c r="L53" s="37" t="s">
        <v>27</v>
      </c>
      <c r="M53" s="102" t="s">
        <v>164</v>
      </c>
    </row>
    <row r="54" spans="1:13" ht="19.8" customHeight="1" thickBot="1" x14ac:dyDescent="0.35">
      <c r="A54" s="264" t="s">
        <v>6</v>
      </c>
      <c r="B54" s="265"/>
      <c r="C54" s="265"/>
      <c r="D54" s="265"/>
      <c r="E54" s="265"/>
      <c r="F54" s="266"/>
      <c r="G54" s="26">
        <f>SUM(G53:G53)</f>
        <v>4201.68</v>
      </c>
      <c r="H54" s="264" t="s">
        <v>39</v>
      </c>
      <c r="I54" s="265"/>
      <c r="J54" s="266"/>
      <c r="K54" s="269">
        <f>G54*1.19</f>
        <v>4999.9992000000002</v>
      </c>
      <c r="L54" s="270"/>
      <c r="M54" s="102"/>
    </row>
    <row r="55" spans="1:13" ht="16.2" customHeight="1" thickBot="1" x14ac:dyDescent="0.35">
      <c r="A55" s="261" t="s">
        <v>56</v>
      </c>
      <c r="B55" s="262"/>
      <c r="C55" s="262"/>
      <c r="D55" s="262"/>
      <c r="E55" s="262"/>
      <c r="F55" s="262"/>
      <c r="G55" s="262"/>
      <c r="H55" s="263"/>
      <c r="I55" s="263"/>
      <c r="J55" s="263"/>
      <c r="K55" s="262"/>
      <c r="L55" s="262"/>
      <c r="M55" s="102"/>
    </row>
    <row r="56" spans="1:13" ht="21" customHeight="1" thickBot="1" x14ac:dyDescent="0.35">
      <c r="A56" s="267" t="s">
        <v>57</v>
      </c>
      <c r="B56" s="268"/>
      <c r="C56" s="268"/>
      <c r="D56" s="268"/>
      <c r="E56" s="268"/>
      <c r="F56" s="268"/>
      <c r="G56" s="268"/>
      <c r="H56" s="268"/>
      <c r="I56" s="268"/>
      <c r="J56" s="268"/>
      <c r="K56" s="268"/>
      <c r="L56" s="268"/>
      <c r="M56" s="102"/>
    </row>
    <row r="57" spans="1:13" ht="42" customHeight="1" thickBot="1" x14ac:dyDescent="0.35">
      <c r="A57" s="57">
        <v>1</v>
      </c>
      <c r="B57" s="105" t="s">
        <v>58</v>
      </c>
      <c r="C57" s="149" t="s">
        <v>262</v>
      </c>
      <c r="D57" s="58" t="s">
        <v>4</v>
      </c>
      <c r="E57" s="45">
        <v>10000</v>
      </c>
      <c r="F57" s="106">
        <v>1</v>
      </c>
      <c r="G57" s="56">
        <v>4201.68</v>
      </c>
      <c r="H57" s="96" t="s">
        <v>163</v>
      </c>
      <c r="I57" s="3" t="s">
        <v>36</v>
      </c>
      <c r="J57" s="30" t="s">
        <v>51</v>
      </c>
      <c r="K57" s="3" t="s">
        <v>25</v>
      </c>
      <c r="L57" s="87" t="s">
        <v>27</v>
      </c>
      <c r="M57" s="102" t="s">
        <v>164</v>
      </c>
    </row>
    <row r="58" spans="1:13" ht="17.399999999999999" customHeight="1" thickBot="1" x14ac:dyDescent="0.35">
      <c r="A58" s="264" t="s">
        <v>6</v>
      </c>
      <c r="B58" s="265"/>
      <c r="C58" s="265"/>
      <c r="D58" s="265"/>
      <c r="E58" s="265"/>
      <c r="F58" s="266"/>
      <c r="G58" s="26">
        <f>SUM(G57:G57)</f>
        <v>4201.68</v>
      </c>
      <c r="H58" s="264" t="s">
        <v>39</v>
      </c>
      <c r="I58" s="265"/>
      <c r="J58" s="266"/>
      <c r="K58" s="269">
        <f>G58*1.19</f>
        <v>4999.9992000000002</v>
      </c>
      <c r="L58" s="270"/>
      <c r="M58" s="102"/>
    </row>
    <row r="59" spans="1:13" ht="14.4" customHeight="1" thickBot="1" x14ac:dyDescent="0.35">
      <c r="A59" s="261" t="s">
        <v>59</v>
      </c>
      <c r="B59" s="262"/>
      <c r="C59" s="262"/>
      <c r="D59" s="262"/>
      <c r="E59" s="262"/>
      <c r="F59" s="262"/>
      <c r="G59" s="262"/>
      <c r="H59" s="263"/>
      <c r="I59" s="263"/>
      <c r="J59" s="263"/>
      <c r="K59" s="262"/>
      <c r="L59" s="262"/>
      <c r="M59" s="102"/>
    </row>
    <row r="60" spans="1:13" ht="21" customHeight="1" thickBot="1" x14ac:dyDescent="0.35">
      <c r="A60" s="267" t="s">
        <v>60</v>
      </c>
      <c r="B60" s="268"/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102"/>
    </row>
    <row r="61" spans="1:13" ht="25.8" customHeight="1" thickBot="1" x14ac:dyDescent="0.35">
      <c r="A61" s="57">
        <v>1</v>
      </c>
      <c r="B61" s="12" t="s">
        <v>268</v>
      </c>
      <c r="C61" s="149" t="s">
        <v>261</v>
      </c>
      <c r="D61" s="58" t="s">
        <v>4</v>
      </c>
      <c r="E61" s="45">
        <v>25000</v>
      </c>
      <c r="F61" s="106">
        <v>1</v>
      </c>
      <c r="G61" s="56">
        <v>33613.449999999997</v>
      </c>
      <c r="H61" s="96" t="s">
        <v>163</v>
      </c>
      <c r="I61" s="3" t="s">
        <v>36</v>
      </c>
      <c r="J61" s="30" t="s">
        <v>51</v>
      </c>
      <c r="K61" s="3" t="s">
        <v>25</v>
      </c>
      <c r="L61" s="87" t="s">
        <v>27</v>
      </c>
      <c r="M61" s="102" t="s">
        <v>164</v>
      </c>
    </row>
    <row r="62" spans="1:13" ht="24.9" customHeight="1" thickBot="1" x14ac:dyDescent="0.35">
      <c r="A62" s="264" t="s">
        <v>6</v>
      </c>
      <c r="B62" s="265"/>
      <c r="C62" s="265"/>
      <c r="D62" s="265"/>
      <c r="E62" s="265"/>
      <c r="F62" s="266"/>
      <c r="G62" s="26">
        <f>SUM(G61:G61)</f>
        <v>33613.449999999997</v>
      </c>
      <c r="H62" s="264" t="s">
        <v>39</v>
      </c>
      <c r="I62" s="265"/>
      <c r="J62" s="266"/>
      <c r="K62" s="269">
        <f>G62*1.19</f>
        <v>40000.005499999992</v>
      </c>
      <c r="L62" s="270"/>
      <c r="M62" s="103"/>
    </row>
    <row r="63" spans="1:13" ht="14.4" customHeight="1" thickBot="1" x14ac:dyDescent="0.35">
      <c r="A63" s="261" t="s">
        <v>356</v>
      </c>
      <c r="B63" s="262"/>
      <c r="C63" s="262"/>
      <c r="D63" s="262"/>
      <c r="E63" s="262"/>
      <c r="F63" s="262"/>
      <c r="G63" s="262"/>
      <c r="H63" s="263"/>
      <c r="I63" s="263"/>
      <c r="J63" s="263"/>
      <c r="K63" s="262"/>
      <c r="L63" s="262"/>
      <c r="M63" s="102"/>
    </row>
    <row r="64" spans="1:13" ht="21" customHeight="1" thickBot="1" x14ac:dyDescent="0.35">
      <c r="A64" s="267" t="s">
        <v>362</v>
      </c>
      <c r="B64" s="268"/>
      <c r="C64" s="268"/>
      <c r="D64" s="268"/>
      <c r="E64" s="268"/>
      <c r="F64" s="268"/>
      <c r="G64" s="268"/>
      <c r="H64" s="268"/>
      <c r="I64" s="268"/>
      <c r="J64" s="268"/>
      <c r="K64" s="268"/>
      <c r="L64" s="268"/>
      <c r="M64" s="102"/>
    </row>
    <row r="65" spans="1:13" ht="84" customHeight="1" thickBot="1" x14ac:dyDescent="0.35">
      <c r="A65" s="57">
        <v>1</v>
      </c>
      <c r="B65" s="225" t="s">
        <v>358</v>
      </c>
      <c r="C65" s="149" t="s">
        <v>359</v>
      </c>
      <c r="D65" s="58" t="s">
        <v>4</v>
      </c>
      <c r="E65" s="45">
        <v>25000</v>
      </c>
      <c r="F65" s="106">
        <v>1</v>
      </c>
      <c r="G65" s="56">
        <v>126050.42</v>
      </c>
      <c r="H65" s="96" t="s">
        <v>163</v>
      </c>
      <c r="I65" s="3" t="s">
        <v>36</v>
      </c>
      <c r="J65" s="30" t="s">
        <v>51</v>
      </c>
      <c r="K65" s="3" t="s">
        <v>25</v>
      </c>
      <c r="L65" s="87" t="s">
        <v>27</v>
      </c>
      <c r="M65" s="102" t="s">
        <v>164</v>
      </c>
    </row>
    <row r="66" spans="1:13" ht="24.9" customHeight="1" thickBot="1" x14ac:dyDescent="0.35">
      <c r="A66" s="264" t="s">
        <v>6</v>
      </c>
      <c r="B66" s="265"/>
      <c r="C66" s="265"/>
      <c r="D66" s="265"/>
      <c r="E66" s="265"/>
      <c r="F66" s="266"/>
      <c r="G66" s="26">
        <f>SUM(G65:G65)</f>
        <v>126050.42</v>
      </c>
      <c r="H66" s="264" t="s">
        <v>39</v>
      </c>
      <c r="I66" s="265"/>
      <c r="J66" s="266"/>
      <c r="K66" s="269">
        <f>G66*1.19</f>
        <v>149999.99979999999</v>
      </c>
      <c r="L66" s="270"/>
      <c r="M66" s="103"/>
    </row>
    <row r="67" spans="1:13" ht="14.4" customHeight="1" thickBot="1" x14ac:dyDescent="0.35">
      <c r="A67" s="261" t="s">
        <v>351</v>
      </c>
      <c r="B67" s="262"/>
      <c r="C67" s="262"/>
      <c r="D67" s="262"/>
      <c r="E67" s="262"/>
      <c r="F67" s="262"/>
      <c r="G67" s="262"/>
      <c r="H67" s="263"/>
      <c r="I67" s="263"/>
      <c r="J67" s="263"/>
      <c r="K67" s="262"/>
      <c r="L67" s="262"/>
      <c r="M67" s="102"/>
    </row>
    <row r="68" spans="1:13" ht="21" customHeight="1" thickBot="1" x14ac:dyDescent="0.35">
      <c r="A68" s="267" t="s">
        <v>363</v>
      </c>
      <c r="B68" s="268"/>
      <c r="C68" s="268"/>
      <c r="D68" s="268"/>
      <c r="E68" s="268"/>
      <c r="F68" s="268"/>
      <c r="G68" s="268"/>
      <c r="H68" s="268"/>
      <c r="I68" s="268"/>
      <c r="J68" s="268"/>
      <c r="K68" s="268"/>
      <c r="L68" s="268"/>
      <c r="M68" s="102"/>
    </row>
    <row r="69" spans="1:13" ht="88.2" customHeight="1" thickBot="1" x14ac:dyDescent="0.35">
      <c r="A69" s="240">
        <v>1</v>
      </c>
      <c r="B69" s="225" t="s">
        <v>353</v>
      </c>
      <c r="C69" s="149" t="s">
        <v>354</v>
      </c>
      <c r="D69" s="58" t="s">
        <v>4</v>
      </c>
      <c r="E69" s="45">
        <v>25000</v>
      </c>
      <c r="F69" s="106">
        <v>1</v>
      </c>
      <c r="G69" s="56">
        <v>21008.400000000001</v>
      </c>
      <c r="H69" s="96" t="s">
        <v>163</v>
      </c>
      <c r="I69" s="3" t="s">
        <v>36</v>
      </c>
      <c r="J69" s="30" t="s">
        <v>51</v>
      </c>
      <c r="K69" s="3" t="s">
        <v>25</v>
      </c>
      <c r="L69" s="87" t="s">
        <v>27</v>
      </c>
      <c r="M69" s="102" t="s">
        <v>164</v>
      </c>
    </row>
    <row r="70" spans="1:13" ht="24.9" customHeight="1" thickBot="1" x14ac:dyDescent="0.35">
      <c r="A70" s="271" t="s">
        <v>6</v>
      </c>
      <c r="B70" s="272"/>
      <c r="C70" s="272"/>
      <c r="D70" s="272"/>
      <c r="E70" s="272"/>
      <c r="F70" s="273"/>
      <c r="G70" s="241">
        <f>SUM(G69:G69)</f>
        <v>21008.400000000001</v>
      </c>
      <c r="H70" s="264" t="s">
        <v>39</v>
      </c>
      <c r="I70" s="265"/>
      <c r="J70" s="266"/>
      <c r="K70" s="269">
        <f>G70*1.19</f>
        <v>24999.995999999999</v>
      </c>
      <c r="L70" s="270"/>
      <c r="M70" s="103"/>
    </row>
    <row r="71" spans="1:13" ht="24.9" customHeight="1" x14ac:dyDescent="0.3">
      <c r="A71" s="10"/>
      <c r="B71" s="10"/>
      <c r="C71" s="10"/>
      <c r="D71" s="10"/>
      <c r="E71" s="10"/>
      <c r="F71" s="10"/>
      <c r="G71" s="220"/>
      <c r="H71" s="10"/>
      <c r="I71" s="10"/>
      <c r="J71" s="10"/>
      <c r="K71" s="221"/>
      <c r="L71" s="221"/>
    </row>
    <row r="72" spans="1:13" ht="24.9" customHeight="1" x14ac:dyDescent="0.3">
      <c r="A72" s="10"/>
      <c r="B72" s="10"/>
      <c r="C72" s="10"/>
      <c r="D72" s="10"/>
      <c r="E72" s="10"/>
      <c r="F72" s="10"/>
      <c r="G72" s="220"/>
      <c r="H72" s="10"/>
      <c r="I72" s="10"/>
      <c r="J72" s="10"/>
      <c r="K72" s="221"/>
      <c r="L72" s="221"/>
    </row>
    <row r="73" spans="1:13" ht="21" x14ac:dyDescent="0.3">
      <c r="A73" s="10"/>
      <c r="B73" s="10"/>
      <c r="C73" s="314" t="s">
        <v>37</v>
      </c>
      <c r="D73" s="314"/>
      <c r="E73" s="314" t="s">
        <v>39</v>
      </c>
      <c r="F73" s="314"/>
      <c r="G73" s="118" t="s">
        <v>183</v>
      </c>
      <c r="H73" s="97"/>
      <c r="I73" s="12"/>
      <c r="J73" s="12"/>
      <c r="K73" s="12"/>
    </row>
    <row r="74" spans="1:13" ht="21" x14ac:dyDescent="0.3">
      <c r="B74" s="38" t="s">
        <v>31</v>
      </c>
      <c r="C74" s="315">
        <f>G19</f>
        <v>29483.05</v>
      </c>
      <c r="D74" s="315"/>
      <c r="E74" s="315" t="e">
        <f>#REF!</f>
        <v>#REF!</v>
      </c>
      <c r="F74" s="315"/>
      <c r="G74" s="119">
        <f>K19</f>
        <v>35084.8295</v>
      </c>
      <c r="H74" s="97"/>
      <c r="I74" s="12"/>
      <c r="J74" s="13" t="s">
        <v>9</v>
      </c>
      <c r="K74" s="12"/>
      <c r="L74" s="12"/>
    </row>
    <row r="75" spans="1:13" ht="21" x14ac:dyDescent="0.3">
      <c r="A75" s="11"/>
      <c r="B75" s="39" t="s">
        <v>32</v>
      </c>
      <c r="C75" s="288">
        <f>G23</f>
        <v>16945.990000000002</v>
      </c>
      <c r="D75" s="289"/>
      <c r="E75" s="288">
        <f>J14</f>
        <v>0</v>
      </c>
      <c r="F75" s="290"/>
      <c r="G75" s="119">
        <f>K23</f>
        <v>20165.7281</v>
      </c>
      <c r="H75" s="98"/>
      <c r="I75" s="12"/>
      <c r="J75" s="13" t="s">
        <v>29</v>
      </c>
      <c r="K75" s="12"/>
      <c r="L75" s="12"/>
    </row>
    <row r="76" spans="1:13" ht="21" x14ac:dyDescent="0.3">
      <c r="B76" s="39" t="s">
        <v>33</v>
      </c>
      <c r="C76" s="288">
        <f>G28</f>
        <v>114470.59</v>
      </c>
      <c r="D76" s="289"/>
      <c r="E76" s="288">
        <f>J19</f>
        <v>0</v>
      </c>
      <c r="F76" s="290"/>
      <c r="G76" s="119">
        <f>K28</f>
        <v>136220.00209999998</v>
      </c>
      <c r="H76" s="97"/>
      <c r="I76" s="12"/>
      <c r="J76" s="14" t="s">
        <v>30</v>
      </c>
      <c r="K76" s="12"/>
      <c r="L76" s="12"/>
    </row>
    <row r="77" spans="1:13" ht="21" x14ac:dyDescent="0.3">
      <c r="B77" s="39" t="s">
        <v>34</v>
      </c>
      <c r="C77" s="288">
        <f>G32</f>
        <v>8403.36</v>
      </c>
      <c r="D77" s="289"/>
      <c r="E77" s="288">
        <f>J23</f>
        <v>0</v>
      </c>
      <c r="F77" s="290"/>
      <c r="G77" s="119">
        <f>K32</f>
        <v>9999.9984000000004</v>
      </c>
      <c r="H77" s="97"/>
      <c r="I77" s="295" t="s">
        <v>164</v>
      </c>
      <c r="J77" s="295"/>
      <c r="K77" s="295"/>
      <c r="L77" s="295"/>
    </row>
    <row r="78" spans="1:13" ht="21" x14ac:dyDescent="0.3">
      <c r="B78" s="39" t="s">
        <v>35</v>
      </c>
      <c r="C78" s="288">
        <f>G38</f>
        <v>16806.72</v>
      </c>
      <c r="D78" s="289"/>
      <c r="E78" s="288">
        <f>J27</f>
        <v>0</v>
      </c>
      <c r="F78" s="290"/>
      <c r="G78" s="119">
        <f>K38</f>
        <v>19999.996800000001</v>
      </c>
      <c r="H78" s="97"/>
      <c r="I78" s="12"/>
      <c r="J78" s="12"/>
      <c r="K78" s="12"/>
      <c r="L78" s="12"/>
    </row>
    <row r="79" spans="1:13" ht="21" x14ac:dyDescent="0.3">
      <c r="B79" s="110" t="s">
        <v>184</v>
      </c>
      <c r="C79" s="80">
        <f>G42</f>
        <v>294134.74</v>
      </c>
      <c r="D79" s="81">
        <f>SUM(C79)</f>
        <v>294134.74</v>
      </c>
      <c r="E79" s="80"/>
      <c r="F79" s="116"/>
      <c r="G79" s="119">
        <f>K42</f>
        <v>350020.3406</v>
      </c>
      <c r="H79" s="97"/>
      <c r="I79" s="12"/>
      <c r="J79" s="12" t="s">
        <v>10</v>
      </c>
      <c r="K79" s="12"/>
      <c r="L79" s="12"/>
    </row>
    <row r="80" spans="1:13" ht="21" x14ac:dyDescent="0.3">
      <c r="B80" s="110" t="s">
        <v>179</v>
      </c>
      <c r="C80" s="80">
        <f>G46</f>
        <v>50421</v>
      </c>
      <c r="D80" s="81">
        <f>SUM(C80)</f>
        <v>50421</v>
      </c>
      <c r="E80" s="288">
        <f>J51</f>
        <v>0</v>
      </c>
      <c r="F80" s="290"/>
      <c r="G80" s="119">
        <f>K46</f>
        <v>60000.99</v>
      </c>
      <c r="H80" s="296"/>
      <c r="I80" s="296"/>
      <c r="J80" s="296"/>
      <c r="K80" s="296"/>
      <c r="L80" s="296"/>
    </row>
    <row r="81" spans="1:16" ht="21" x14ac:dyDescent="0.3">
      <c r="B81" s="110" t="s">
        <v>364</v>
      </c>
      <c r="C81" s="80">
        <f>G50</f>
        <v>4202</v>
      </c>
      <c r="D81" s="81">
        <f>SUM(C81)</f>
        <v>4202</v>
      </c>
      <c r="E81" s="80"/>
      <c r="F81" s="116"/>
      <c r="G81" s="119">
        <f>K50</f>
        <v>5000.38</v>
      </c>
      <c r="H81" s="3"/>
    </row>
    <row r="82" spans="1:16" ht="21" x14ac:dyDescent="0.3">
      <c r="B82" s="110" t="s">
        <v>178</v>
      </c>
      <c r="C82" s="80">
        <f>G54</f>
        <v>4201.68</v>
      </c>
      <c r="D82" s="81">
        <f>SUM(C82)</f>
        <v>4201.68</v>
      </c>
      <c r="E82" s="288" t="e">
        <f>#REF!</f>
        <v>#REF!</v>
      </c>
      <c r="F82" s="290"/>
      <c r="G82" s="119">
        <f>K54</f>
        <v>4999.9992000000002</v>
      </c>
    </row>
    <row r="83" spans="1:16" s="3" customFormat="1" ht="21" x14ac:dyDescent="0.3">
      <c r="A83" s="4"/>
      <c r="B83" s="39" t="s">
        <v>55</v>
      </c>
      <c r="C83" s="288">
        <f>G58</f>
        <v>4201.68</v>
      </c>
      <c r="D83" s="289"/>
      <c r="E83" s="288">
        <f>J58</f>
        <v>0</v>
      </c>
      <c r="F83" s="290"/>
      <c r="G83" s="120">
        <f>K58</f>
        <v>4999.9992000000002</v>
      </c>
      <c r="H83" s="94"/>
      <c r="N83" s="4"/>
      <c r="O83" s="4"/>
      <c r="P83" s="4"/>
    </row>
    <row r="84" spans="1:16" s="3" customFormat="1" ht="21" x14ac:dyDescent="0.3">
      <c r="A84" s="4"/>
      <c r="B84" s="39" t="s">
        <v>53</v>
      </c>
      <c r="C84" s="288">
        <f>G62</f>
        <v>33613.449999999997</v>
      </c>
      <c r="D84" s="289"/>
      <c r="E84" s="288">
        <f>J62</f>
        <v>0</v>
      </c>
      <c r="F84" s="290"/>
      <c r="G84" s="120">
        <f>K62</f>
        <v>40000.005499999992</v>
      </c>
      <c r="H84" s="94"/>
      <c r="N84" s="4"/>
      <c r="O84" s="4"/>
      <c r="P84" s="4"/>
    </row>
    <row r="85" spans="1:16" s="3" customFormat="1" ht="21" x14ac:dyDescent="0.3">
      <c r="A85" s="4"/>
      <c r="B85" s="39" t="s">
        <v>360</v>
      </c>
      <c r="C85" s="222">
        <f>G66</f>
        <v>126050.42</v>
      </c>
      <c r="D85" s="223">
        <f>SUM(C85)</f>
        <v>126050.42</v>
      </c>
      <c r="E85" s="222"/>
      <c r="F85" s="224"/>
      <c r="G85" s="120">
        <f>K66</f>
        <v>149999.99979999999</v>
      </c>
      <c r="H85" s="94"/>
      <c r="N85" s="4"/>
      <c r="O85" s="4"/>
      <c r="P85" s="4"/>
    </row>
    <row r="86" spans="1:16" s="3" customFormat="1" ht="21" x14ac:dyDescent="0.3">
      <c r="A86" s="4"/>
      <c r="B86" s="39" t="s">
        <v>361</v>
      </c>
      <c r="C86" s="222">
        <f>SUM(C74:C85)</f>
        <v>702934.68</v>
      </c>
      <c r="D86" s="223">
        <f>SUM(C86)</f>
        <v>702934.68</v>
      </c>
      <c r="E86" s="222"/>
      <c r="F86" s="224"/>
      <c r="G86" s="120">
        <f>SUM(G74:G85)</f>
        <v>836492.26919999986</v>
      </c>
      <c r="H86" s="94"/>
      <c r="N86" s="4"/>
      <c r="O86" s="4"/>
      <c r="P86" s="4"/>
    </row>
    <row r="87" spans="1:16" s="3" customFormat="1" ht="21.6" thickBot="1" x14ac:dyDescent="0.35">
      <c r="A87" s="4"/>
      <c r="B87" s="39"/>
      <c r="C87" s="222">
        <f>G70</f>
        <v>21008.400000000001</v>
      </c>
      <c r="D87" s="223"/>
      <c r="E87" s="222"/>
      <c r="F87" s="224"/>
      <c r="G87" s="120">
        <f>K70</f>
        <v>24999.995999999999</v>
      </c>
      <c r="H87" s="94"/>
      <c r="N87" s="4"/>
      <c r="O87" s="4"/>
      <c r="P87" s="4"/>
    </row>
    <row r="88" spans="1:16" ht="24" customHeight="1" thickBot="1" x14ac:dyDescent="0.35">
      <c r="B88" s="40" t="s">
        <v>40</v>
      </c>
      <c r="C88" s="291">
        <f>C86+C87</f>
        <v>723943.08000000007</v>
      </c>
      <c r="D88" s="292"/>
      <c r="E88" s="293" t="e">
        <f>SUM(E74:F84)</f>
        <v>#REF!</v>
      </c>
      <c r="F88" s="294"/>
      <c r="G88" s="120">
        <f>G86+G87</f>
        <v>861492.26519999991</v>
      </c>
    </row>
  </sheetData>
  <sortState xmlns:xlrd2="http://schemas.microsoft.com/office/spreadsheetml/2017/richdata2" ref="B41:L41">
    <sortCondition ref="B41"/>
  </sortState>
  <mergeCells count="100">
    <mergeCell ref="C74:D74"/>
    <mergeCell ref="E74:F74"/>
    <mergeCell ref="C75:D75"/>
    <mergeCell ref="E75:F75"/>
    <mergeCell ref="C76:D76"/>
    <mergeCell ref="E76:F76"/>
    <mergeCell ref="C73:D73"/>
    <mergeCell ref="E73:F73"/>
    <mergeCell ref="A56:L56"/>
    <mergeCell ref="A58:F58"/>
    <mergeCell ref="H58:J58"/>
    <mergeCell ref="K58:L58"/>
    <mergeCell ref="A59:L59"/>
    <mergeCell ref="A60:L60"/>
    <mergeCell ref="A62:F62"/>
    <mergeCell ref="H62:J62"/>
    <mergeCell ref="K62:L62"/>
    <mergeCell ref="A63:L63"/>
    <mergeCell ref="A64:L64"/>
    <mergeCell ref="A66:F66"/>
    <mergeCell ref="H66:J66"/>
    <mergeCell ref="K66:L66"/>
    <mergeCell ref="A21:L21"/>
    <mergeCell ref="A23:F23"/>
    <mergeCell ref="H23:J23"/>
    <mergeCell ref="K23:L23"/>
    <mergeCell ref="A24:L24"/>
    <mergeCell ref="A25:L25"/>
    <mergeCell ref="A28:F28"/>
    <mergeCell ref="H28:J28"/>
    <mergeCell ref="K28:L28"/>
    <mergeCell ref="G26:G27"/>
    <mergeCell ref="H26:H27"/>
    <mergeCell ref="A20:L20"/>
    <mergeCell ref="A7:B7"/>
    <mergeCell ref="A13:L13"/>
    <mergeCell ref="A14:L14"/>
    <mergeCell ref="A19:F19"/>
    <mergeCell ref="H19:J19"/>
    <mergeCell ref="K19:L19"/>
    <mergeCell ref="G9:L9"/>
    <mergeCell ref="G8:L8"/>
    <mergeCell ref="G7:L7"/>
    <mergeCell ref="A16:M16"/>
    <mergeCell ref="A17:M17"/>
    <mergeCell ref="M26:M27"/>
    <mergeCell ref="C84:D84"/>
    <mergeCell ref="E84:F84"/>
    <mergeCell ref="C88:D88"/>
    <mergeCell ref="E88:F88"/>
    <mergeCell ref="I77:L77"/>
    <mergeCell ref="C77:D77"/>
    <mergeCell ref="E77:F77"/>
    <mergeCell ref="C78:D78"/>
    <mergeCell ref="E78:F78"/>
    <mergeCell ref="H80:L80"/>
    <mergeCell ref="C83:D83"/>
    <mergeCell ref="E83:F83"/>
    <mergeCell ref="E80:F80"/>
    <mergeCell ref="E82:F82"/>
    <mergeCell ref="A32:F32"/>
    <mergeCell ref="H32:J32"/>
    <mergeCell ref="K32:L32"/>
    <mergeCell ref="A29:L29"/>
    <mergeCell ref="A30:L30"/>
    <mergeCell ref="A35:L35"/>
    <mergeCell ref="A36:L36"/>
    <mergeCell ref="A38:F38"/>
    <mergeCell ref="H38:J38"/>
    <mergeCell ref="A47:L47"/>
    <mergeCell ref="A48:L48"/>
    <mergeCell ref="H46:J46"/>
    <mergeCell ref="K46:L46"/>
    <mergeCell ref="A50:F50"/>
    <mergeCell ref="H50:J50"/>
    <mergeCell ref="K50:L50"/>
    <mergeCell ref="I26:I27"/>
    <mergeCell ref="J26:J27"/>
    <mergeCell ref="K26:K27"/>
    <mergeCell ref="L26:L27"/>
    <mergeCell ref="K38:L38"/>
    <mergeCell ref="A39:L39"/>
    <mergeCell ref="A40:L40"/>
    <mergeCell ref="A42:F42"/>
    <mergeCell ref="H42:J42"/>
    <mergeCell ref="K42:L42"/>
    <mergeCell ref="A46:F46"/>
    <mergeCell ref="A43:L43"/>
    <mergeCell ref="A44:L44"/>
    <mergeCell ref="A67:L67"/>
    <mergeCell ref="A68:L68"/>
    <mergeCell ref="A70:F70"/>
    <mergeCell ref="H70:J70"/>
    <mergeCell ref="K70:L70"/>
    <mergeCell ref="A55:L55"/>
    <mergeCell ref="A54:F54"/>
    <mergeCell ref="A51:L51"/>
    <mergeCell ref="A52:L52"/>
    <mergeCell ref="H54:J54"/>
    <mergeCell ref="K54:L54"/>
  </mergeCells>
  <phoneticPr fontId="28" type="noConversion"/>
  <pageMargins left="0.11811023622047245" right="0.19685039370078741" top="0.35433070866141736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5EA5E-5F49-4DFD-9E03-2AEEEA9B4BE9}">
  <dimension ref="A1:M291"/>
  <sheetViews>
    <sheetView topLeftCell="A207" workbookViewId="0">
      <selection activeCell="M224" sqref="M224"/>
    </sheetView>
  </sheetViews>
  <sheetFormatPr defaultRowHeight="21" x14ac:dyDescent="0.3"/>
  <cols>
    <col min="1" max="1" width="5.44140625" style="4" customWidth="1"/>
    <col min="2" max="2" width="45.5546875" style="4" customWidth="1"/>
    <col min="3" max="3" width="16.5546875" style="75" customWidth="1"/>
    <col min="4" max="4" width="4.88671875" style="17" hidden="1" customWidth="1"/>
    <col min="5" max="5" width="9.88671875" style="49" hidden="1" customWidth="1"/>
    <col min="6" max="6" width="5.5546875" style="20" hidden="1" customWidth="1"/>
    <col min="7" max="7" width="15.33203125" style="24" customWidth="1"/>
    <col min="8" max="8" width="11" style="94" customWidth="1"/>
    <col min="9" max="9" width="15" style="3" customWidth="1"/>
    <col min="10" max="10" width="17.33203125" style="3" customWidth="1"/>
  </cols>
  <sheetData>
    <row r="1" spans="1:10" ht="18" x14ac:dyDescent="0.3">
      <c r="A1" s="44"/>
      <c r="B1" s="60"/>
      <c r="C1" s="71"/>
      <c r="D1" s="18"/>
      <c r="E1" s="23"/>
      <c r="F1" s="15"/>
      <c r="G1" s="22"/>
      <c r="H1" s="88"/>
      <c r="I1" s="15"/>
      <c r="J1" s="15"/>
    </row>
    <row r="2" spans="1:10" ht="18" x14ac:dyDescent="0.3">
      <c r="A2" s="1"/>
      <c r="B2" s="60"/>
      <c r="C2" s="71"/>
      <c r="D2" s="18"/>
      <c r="E2" s="23"/>
      <c r="F2" s="15"/>
      <c r="G2" s="22"/>
      <c r="H2" s="88"/>
      <c r="I2" s="15"/>
      <c r="J2" s="15"/>
    </row>
    <row r="3" spans="1:10" ht="18" x14ac:dyDescent="0.3">
      <c r="A3" s="1"/>
      <c r="B3" s="60"/>
      <c r="C3" s="71"/>
      <c r="D3" s="18"/>
      <c r="E3" s="23"/>
      <c r="F3" s="15"/>
      <c r="G3" s="22"/>
      <c r="H3" s="88"/>
      <c r="I3" s="15"/>
      <c r="J3" s="15"/>
    </row>
    <row r="4" spans="1:10" ht="18" x14ac:dyDescent="0.3">
      <c r="A4" s="1"/>
      <c r="B4" s="60"/>
      <c r="C4" s="71"/>
      <c r="D4" s="18"/>
      <c r="E4" s="23"/>
      <c r="F4" s="15"/>
      <c r="G4" s="22"/>
      <c r="H4" s="88"/>
      <c r="I4" s="15"/>
      <c r="J4" s="15"/>
    </row>
    <row r="5" spans="1:10" ht="18" x14ac:dyDescent="0.3">
      <c r="A5" s="1"/>
      <c r="B5" s="60"/>
      <c r="C5" s="71"/>
      <c r="D5" s="18"/>
      <c r="E5" s="23"/>
      <c r="F5" s="15"/>
      <c r="G5" s="22"/>
      <c r="H5" s="88"/>
      <c r="I5" s="15"/>
      <c r="J5" s="15"/>
    </row>
    <row r="6" spans="1:10" ht="18" x14ac:dyDescent="0.3">
      <c r="A6" s="1"/>
      <c r="B6" s="60"/>
      <c r="C6" s="71"/>
      <c r="D6" s="18"/>
      <c r="E6" s="23"/>
      <c r="F6" s="15"/>
      <c r="G6" s="22"/>
      <c r="H6" s="88"/>
      <c r="I6" s="15"/>
      <c r="J6" s="15"/>
    </row>
    <row r="7" spans="1:10" ht="18" x14ac:dyDescent="0.3">
      <c r="A7" s="1"/>
      <c r="B7" s="60"/>
      <c r="C7" s="71"/>
      <c r="D7" s="18"/>
      <c r="E7" s="23"/>
      <c r="F7" s="15"/>
      <c r="G7" s="22"/>
      <c r="H7" s="88"/>
      <c r="I7" s="15"/>
      <c r="J7" s="15"/>
    </row>
    <row r="8" spans="1:10" ht="18" x14ac:dyDescent="0.3">
      <c r="A8" s="1"/>
      <c r="B8" s="60"/>
      <c r="C8" s="71"/>
      <c r="D8" s="18"/>
      <c r="E8" s="23"/>
      <c r="F8" s="15"/>
      <c r="G8" s="22"/>
      <c r="H8" s="88"/>
      <c r="I8" s="15"/>
      <c r="J8" s="15"/>
    </row>
    <row r="9" spans="1:10" ht="22.2" x14ac:dyDescent="0.3">
      <c r="A9" s="297" t="s">
        <v>447</v>
      </c>
      <c r="B9" s="297"/>
      <c r="C9" s="71"/>
      <c r="D9" s="18"/>
      <c r="E9" s="23"/>
      <c r="F9" s="15"/>
      <c r="G9" s="302" t="s">
        <v>165</v>
      </c>
      <c r="H9" s="302"/>
      <c r="I9" s="302"/>
      <c r="J9" s="302"/>
    </row>
    <row r="10" spans="1:10" ht="20.399999999999999" x14ac:dyDescent="0.3">
      <c r="A10" s="60"/>
      <c r="B10" s="60"/>
      <c r="C10" s="71"/>
      <c r="D10" s="18"/>
      <c r="E10" s="23"/>
      <c r="F10" s="15"/>
      <c r="G10" s="301" t="s">
        <v>166</v>
      </c>
      <c r="H10" s="301"/>
      <c r="I10" s="301"/>
      <c r="J10" s="301"/>
    </row>
    <row r="11" spans="1:10" ht="20.399999999999999" x14ac:dyDescent="0.3">
      <c r="A11" s="60"/>
      <c r="B11" s="8" t="s">
        <v>8</v>
      </c>
      <c r="C11" s="71"/>
      <c r="D11" s="18"/>
      <c r="E11" s="23"/>
      <c r="F11" s="15"/>
      <c r="G11" s="300" t="s">
        <v>167</v>
      </c>
      <c r="H11" s="300"/>
      <c r="I11" s="300"/>
      <c r="J11" s="300"/>
    </row>
    <row r="12" spans="1:10" ht="18" x14ac:dyDescent="0.3">
      <c r="A12" s="60"/>
      <c r="B12" s="32" t="s">
        <v>28</v>
      </c>
      <c r="C12" s="71"/>
      <c r="D12" s="18"/>
      <c r="E12" s="23"/>
      <c r="F12" s="15"/>
      <c r="G12" s="23"/>
      <c r="H12" s="89"/>
      <c r="I12" s="15"/>
      <c r="J12" s="15"/>
    </row>
    <row r="13" spans="1:10" ht="18" x14ac:dyDescent="0.3">
      <c r="A13" s="60"/>
      <c r="B13" s="9" t="s">
        <v>61</v>
      </c>
      <c r="C13" s="71"/>
      <c r="D13" s="18"/>
      <c r="E13" s="23"/>
      <c r="F13" s="15"/>
      <c r="G13" s="23"/>
      <c r="H13" s="89"/>
      <c r="I13" s="15"/>
      <c r="J13" s="15"/>
    </row>
    <row r="14" spans="1:10" ht="18" x14ac:dyDescent="0.3">
      <c r="A14" s="60"/>
      <c r="B14" s="9"/>
      <c r="C14" s="71"/>
      <c r="D14" s="18"/>
      <c r="E14" s="23"/>
      <c r="F14" s="15"/>
      <c r="G14" s="23"/>
      <c r="H14" s="89"/>
      <c r="I14" s="15"/>
      <c r="J14" s="15"/>
    </row>
    <row r="15" spans="1:10" ht="18" x14ac:dyDescent="0.3">
      <c r="A15" s="60"/>
      <c r="B15" s="2"/>
      <c r="C15" s="71"/>
      <c r="D15" s="18"/>
      <c r="E15" s="23"/>
      <c r="F15" s="15"/>
      <c r="G15" s="23"/>
      <c r="H15" s="89"/>
      <c r="I15" s="15"/>
      <c r="J15" s="15"/>
    </row>
    <row r="16" spans="1:10" ht="24.6" x14ac:dyDescent="0.3">
      <c r="A16" s="298" t="s">
        <v>168</v>
      </c>
      <c r="B16" s="298"/>
      <c r="C16" s="298"/>
      <c r="D16" s="298"/>
      <c r="E16" s="298"/>
      <c r="F16" s="298"/>
      <c r="G16" s="298"/>
      <c r="H16" s="298"/>
      <c r="I16" s="298"/>
      <c r="J16" s="298"/>
    </row>
    <row r="17" spans="1:12" thickBot="1" x14ac:dyDescent="0.35">
      <c r="A17" s="299" t="s">
        <v>349</v>
      </c>
      <c r="B17" s="299"/>
      <c r="C17" s="299"/>
      <c r="D17" s="299"/>
      <c r="E17" s="299"/>
      <c r="F17" s="299"/>
      <c r="G17" s="299"/>
      <c r="H17" s="299"/>
      <c r="I17" s="299"/>
      <c r="J17" s="299"/>
    </row>
    <row r="18" spans="1:12" ht="40.200000000000003" thickBot="1" x14ac:dyDescent="0.35">
      <c r="A18" s="86" t="s">
        <v>0</v>
      </c>
      <c r="B18" s="99" t="s">
        <v>169</v>
      </c>
      <c r="C18" s="83" t="s">
        <v>170</v>
      </c>
      <c r="D18" s="19" t="s">
        <v>1</v>
      </c>
      <c r="E18" s="84" t="s">
        <v>23</v>
      </c>
      <c r="F18" s="85" t="s">
        <v>2</v>
      </c>
      <c r="G18" s="99" t="s">
        <v>171</v>
      </c>
      <c r="H18" s="90" t="s">
        <v>24</v>
      </c>
      <c r="I18" s="99" t="s">
        <v>173</v>
      </c>
      <c r="J18" s="99" t="s">
        <v>172</v>
      </c>
      <c r="K18" s="171" t="s">
        <v>269</v>
      </c>
      <c r="L18" s="171" t="s">
        <v>273</v>
      </c>
    </row>
    <row r="19" spans="1:12" ht="17.399999999999999" x14ac:dyDescent="0.3">
      <c r="A19" s="303" t="s">
        <v>11</v>
      </c>
      <c r="B19" s="304"/>
      <c r="C19" s="304"/>
      <c r="D19" s="304"/>
      <c r="E19" s="304"/>
      <c r="F19" s="304"/>
      <c r="G19" s="304"/>
      <c r="H19" s="304"/>
      <c r="I19" s="304"/>
      <c r="J19" s="304"/>
    </row>
    <row r="20" spans="1:12" ht="17.399999999999999" x14ac:dyDescent="0.3">
      <c r="A20" s="306" t="s">
        <v>3</v>
      </c>
      <c r="B20" s="307"/>
      <c r="C20" s="307"/>
      <c r="D20" s="307"/>
      <c r="E20" s="307"/>
      <c r="F20" s="307"/>
      <c r="G20" s="307"/>
      <c r="H20" s="307"/>
      <c r="I20" s="307"/>
      <c r="J20" s="307"/>
    </row>
    <row r="21" spans="1:12" s="161" customFormat="1" ht="24" x14ac:dyDescent="0.3">
      <c r="A21" s="152">
        <v>1</v>
      </c>
      <c r="B21" s="153" t="s">
        <v>106</v>
      </c>
      <c r="C21" s="154" t="s">
        <v>191</v>
      </c>
      <c r="D21" s="155" t="s">
        <v>108</v>
      </c>
      <c r="E21" s="156">
        <v>1.5</v>
      </c>
      <c r="F21" s="157">
        <v>15</v>
      </c>
      <c r="G21" s="158">
        <v>53.6</v>
      </c>
      <c r="H21" s="159" t="s">
        <v>163</v>
      </c>
      <c r="I21" s="160" t="s">
        <v>26</v>
      </c>
      <c r="J21" s="160" t="s">
        <v>25</v>
      </c>
      <c r="K21" s="161">
        <v>40</v>
      </c>
    </row>
    <row r="22" spans="1:12" s="161" customFormat="1" ht="24" x14ac:dyDescent="0.3">
      <c r="A22" s="152">
        <v>2</v>
      </c>
      <c r="B22" s="163" t="s">
        <v>107</v>
      </c>
      <c r="C22" s="154" t="s">
        <v>191</v>
      </c>
      <c r="D22" s="164" t="s">
        <v>108</v>
      </c>
      <c r="E22" s="156">
        <v>4</v>
      </c>
      <c r="F22" s="165">
        <v>15</v>
      </c>
      <c r="G22" s="158">
        <v>132.80000000000001</v>
      </c>
      <c r="H22" s="159" t="s">
        <v>163</v>
      </c>
      <c r="I22" s="160" t="s">
        <v>26</v>
      </c>
      <c r="J22" s="160" t="s">
        <v>25</v>
      </c>
      <c r="K22" s="161">
        <v>40</v>
      </c>
    </row>
    <row r="23" spans="1:12" s="161" customFormat="1" ht="24" x14ac:dyDescent="0.3">
      <c r="A23" s="152">
        <v>3</v>
      </c>
      <c r="B23" s="163" t="s">
        <v>62</v>
      </c>
      <c r="C23" s="154" t="s">
        <v>192</v>
      </c>
      <c r="D23" s="164" t="s">
        <v>4</v>
      </c>
      <c r="E23" s="156">
        <v>2.2000000000000002</v>
      </c>
      <c r="F23" s="165">
        <v>15</v>
      </c>
      <c r="G23" s="158">
        <v>32.799999999999997</v>
      </c>
      <c r="H23" s="159" t="s">
        <v>163</v>
      </c>
      <c r="I23" s="160" t="s">
        <v>26</v>
      </c>
      <c r="J23" s="160" t="s">
        <v>25</v>
      </c>
      <c r="K23" s="161">
        <v>20</v>
      </c>
    </row>
    <row r="24" spans="1:12" s="161" customFormat="1" ht="24" x14ac:dyDescent="0.3">
      <c r="A24" s="152">
        <v>4</v>
      </c>
      <c r="B24" s="163" t="s">
        <v>63</v>
      </c>
      <c r="C24" s="154" t="s">
        <v>193</v>
      </c>
      <c r="D24" s="164" t="s">
        <v>4</v>
      </c>
      <c r="E24" s="156">
        <v>4</v>
      </c>
      <c r="F24" s="165">
        <v>8</v>
      </c>
      <c r="G24" s="158">
        <v>86.42</v>
      </c>
      <c r="H24" s="159" t="s">
        <v>163</v>
      </c>
      <c r="I24" s="160" t="s">
        <v>26</v>
      </c>
      <c r="J24" s="160" t="s">
        <v>25</v>
      </c>
      <c r="K24" s="161">
        <v>58</v>
      </c>
    </row>
    <row r="25" spans="1:12" s="161" customFormat="1" ht="24" x14ac:dyDescent="0.3">
      <c r="A25" s="152">
        <v>5</v>
      </c>
      <c r="B25" s="163" t="s">
        <v>64</v>
      </c>
      <c r="C25" s="154" t="s">
        <v>193</v>
      </c>
      <c r="D25" s="164" t="s">
        <v>4</v>
      </c>
      <c r="E25" s="156">
        <v>6</v>
      </c>
      <c r="F25" s="165">
        <v>8</v>
      </c>
      <c r="G25" s="158">
        <v>158.1</v>
      </c>
      <c r="H25" s="159" t="s">
        <v>163</v>
      </c>
      <c r="I25" s="160" t="s">
        <v>26</v>
      </c>
      <c r="J25" s="160" t="s">
        <v>25</v>
      </c>
      <c r="K25" s="161">
        <v>34</v>
      </c>
    </row>
    <row r="26" spans="1:12" ht="24" x14ac:dyDescent="0.3">
      <c r="A26" s="121">
        <v>6</v>
      </c>
      <c r="B26" s="127" t="s">
        <v>65</v>
      </c>
      <c r="C26" s="130" t="s">
        <v>194</v>
      </c>
      <c r="D26" s="128" t="s">
        <v>4</v>
      </c>
      <c r="E26" s="124">
        <v>3.5</v>
      </c>
      <c r="F26" s="129">
        <v>20</v>
      </c>
      <c r="G26" s="126">
        <v>210</v>
      </c>
      <c r="H26" s="114" t="s">
        <v>163</v>
      </c>
      <c r="I26" s="115" t="s">
        <v>26</v>
      </c>
      <c r="J26" s="115" t="s">
        <v>25</v>
      </c>
    </row>
    <row r="27" spans="1:12" ht="24" x14ac:dyDescent="0.3">
      <c r="A27" s="152">
        <v>7</v>
      </c>
      <c r="B27" s="127" t="s">
        <v>66</v>
      </c>
      <c r="C27" s="130" t="s">
        <v>194</v>
      </c>
      <c r="D27" s="128" t="s">
        <v>4</v>
      </c>
      <c r="E27" s="124">
        <v>3.8</v>
      </c>
      <c r="F27" s="129">
        <v>20</v>
      </c>
      <c r="G27" s="126">
        <v>210</v>
      </c>
      <c r="H27" s="114" t="s">
        <v>163</v>
      </c>
      <c r="I27" s="115" t="s">
        <v>26</v>
      </c>
      <c r="J27" s="115" t="s">
        <v>25</v>
      </c>
    </row>
    <row r="28" spans="1:12" s="161" customFormat="1" ht="24" x14ac:dyDescent="0.3">
      <c r="A28" s="152">
        <v>8</v>
      </c>
      <c r="B28" s="153" t="s">
        <v>67</v>
      </c>
      <c r="C28" s="154" t="s">
        <v>195</v>
      </c>
      <c r="D28" s="155" t="s">
        <v>4</v>
      </c>
      <c r="E28" s="156">
        <v>8.9</v>
      </c>
      <c r="F28" s="157">
        <v>80</v>
      </c>
      <c r="G28" s="158">
        <v>714</v>
      </c>
      <c r="H28" s="159" t="s">
        <v>163</v>
      </c>
      <c r="I28" s="160" t="s">
        <v>26</v>
      </c>
      <c r="J28" s="160" t="s">
        <v>25</v>
      </c>
      <c r="K28" s="161">
        <v>100</v>
      </c>
    </row>
    <row r="29" spans="1:12" s="161" customFormat="1" ht="24" x14ac:dyDescent="0.3">
      <c r="A29" s="152">
        <v>9</v>
      </c>
      <c r="B29" s="153" t="s">
        <v>68</v>
      </c>
      <c r="C29" s="154" t="s">
        <v>195</v>
      </c>
      <c r="D29" s="155" t="s">
        <v>4</v>
      </c>
      <c r="E29" s="162">
        <v>8.9</v>
      </c>
      <c r="F29" s="157">
        <v>30</v>
      </c>
      <c r="G29" s="158">
        <v>357</v>
      </c>
      <c r="H29" s="159" t="s">
        <v>163</v>
      </c>
      <c r="I29" s="160" t="s">
        <v>26</v>
      </c>
      <c r="J29" s="160" t="s">
        <v>25</v>
      </c>
      <c r="K29" s="161">
        <v>50</v>
      </c>
    </row>
    <row r="30" spans="1:12" s="161" customFormat="1" ht="24" x14ac:dyDescent="0.3">
      <c r="A30" s="152">
        <v>10</v>
      </c>
      <c r="B30" s="163" t="s">
        <v>69</v>
      </c>
      <c r="C30" s="154" t="s">
        <v>196</v>
      </c>
      <c r="D30" s="164" t="s">
        <v>4</v>
      </c>
      <c r="E30" s="156">
        <v>16</v>
      </c>
      <c r="F30" s="165">
        <v>8</v>
      </c>
      <c r="G30" s="158">
        <v>216.4</v>
      </c>
      <c r="H30" s="159" t="s">
        <v>163</v>
      </c>
      <c r="I30" s="160" t="s">
        <v>26</v>
      </c>
      <c r="J30" s="160" t="s">
        <v>25</v>
      </c>
      <c r="K30" s="161">
        <v>20</v>
      </c>
    </row>
    <row r="31" spans="1:12" s="161" customFormat="1" ht="24" x14ac:dyDescent="0.3">
      <c r="A31" s="152">
        <v>11</v>
      </c>
      <c r="B31" s="163" t="s">
        <v>70</v>
      </c>
      <c r="C31" s="154" t="s">
        <v>196</v>
      </c>
      <c r="D31" s="164" t="s">
        <v>4</v>
      </c>
      <c r="E31" s="156">
        <v>24</v>
      </c>
      <c r="F31" s="165">
        <v>8</v>
      </c>
      <c r="G31" s="158">
        <v>284.60000000000002</v>
      </c>
      <c r="H31" s="159" t="s">
        <v>163</v>
      </c>
      <c r="I31" s="160" t="s">
        <v>26</v>
      </c>
      <c r="J31" s="160" t="s">
        <v>25</v>
      </c>
      <c r="K31" s="161">
        <v>20</v>
      </c>
    </row>
    <row r="32" spans="1:12" ht="24" x14ac:dyDescent="0.3">
      <c r="A32" s="121">
        <v>12</v>
      </c>
      <c r="B32" s="132" t="s">
        <v>71</v>
      </c>
      <c r="C32" s="130" t="s">
        <v>197</v>
      </c>
      <c r="D32" s="133" t="s">
        <v>49</v>
      </c>
      <c r="E32" s="134">
        <v>58.3</v>
      </c>
      <c r="F32" s="135">
        <v>8</v>
      </c>
      <c r="G32" s="126">
        <v>219</v>
      </c>
      <c r="H32" s="114" t="s">
        <v>163</v>
      </c>
      <c r="I32" s="115" t="s">
        <v>26</v>
      </c>
      <c r="J32" s="115" t="s">
        <v>25</v>
      </c>
      <c r="L32" t="s">
        <v>280</v>
      </c>
    </row>
    <row r="33" spans="1:12" ht="24" x14ac:dyDescent="0.3">
      <c r="A33" s="152">
        <v>13</v>
      </c>
      <c r="B33" s="127" t="s">
        <v>72</v>
      </c>
      <c r="C33" s="130" t="s">
        <v>197</v>
      </c>
      <c r="D33" s="128" t="s">
        <v>49</v>
      </c>
      <c r="E33" s="124">
        <v>65</v>
      </c>
      <c r="F33" s="129">
        <v>8</v>
      </c>
      <c r="G33" s="126">
        <v>232</v>
      </c>
      <c r="H33" s="114" t="s">
        <v>163</v>
      </c>
      <c r="I33" s="115" t="s">
        <v>26</v>
      </c>
      <c r="J33" s="115" t="s">
        <v>25</v>
      </c>
      <c r="L33" t="s">
        <v>282</v>
      </c>
    </row>
    <row r="34" spans="1:12" ht="24" x14ac:dyDescent="0.3">
      <c r="A34" s="152">
        <v>14</v>
      </c>
      <c r="B34" s="127" t="s">
        <v>73</v>
      </c>
      <c r="C34" s="130" t="s">
        <v>198</v>
      </c>
      <c r="D34" s="128" t="s">
        <v>4</v>
      </c>
      <c r="E34" s="124">
        <v>11.9</v>
      </c>
      <c r="F34" s="129">
        <v>8</v>
      </c>
      <c r="G34" s="126">
        <v>150</v>
      </c>
      <c r="H34" s="114" t="s">
        <v>163</v>
      </c>
      <c r="I34" s="115" t="s">
        <v>26</v>
      </c>
      <c r="J34" s="115" t="s">
        <v>25</v>
      </c>
      <c r="L34" t="s">
        <v>276</v>
      </c>
    </row>
    <row r="35" spans="1:12" s="161" customFormat="1" ht="36" x14ac:dyDescent="0.3">
      <c r="A35" s="152">
        <v>15</v>
      </c>
      <c r="B35" s="153" t="s">
        <v>114</v>
      </c>
      <c r="C35" s="154" t="s">
        <v>199</v>
      </c>
      <c r="D35" s="155" t="s">
        <v>108</v>
      </c>
      <c r="E35" s="156">
        <v>3.5</v>
      </c>
      <c r="F35" s="157">
        <v>8</v>
      </c>
      <c r="G35" s="158">
        <v>12</v>
      </c>
      <c r="H35" s="159" t="s">
        <v>163</v>
      </c>
      <c r="I35" s="160" t="s">
        <v>26</v>
      </c>
      <c r="J35" s="160" t="s">
        <v>25</v>
      </c>
      <c r="K35" s="161">
        <v>10</v>
      </c>
    </row>
    <row r="36" spans="1:12" s="161" customFormat="1" ht="36" x14ac:dyDescent="0.3">
      <c r="A36" s="152">
        <v>16</v>
      </c>
      <c r="B36" s="163" t="s">
        <v>115</v>
      </c>
      <c r="C36" s="154" t="s">
        <v>199</v>
      </c>
      <c r="D36" s="164" t="s">
        <v>108</v>
      </c>
      <c r="E36" s="156">
        <v>4.8</v>
      </c>
      <c r="F36" s="165">
        <v>8</v>
      </c>
      <c r="G36" s="158">
        <v>18.399999999999999</v>
      </c>
      <c r="H36" s="159" t="s">
        <v>163</v>
      </c>
      <c r="I36" s="160" t="s">
        <v>26</v>
      </c>
      <c r="J36" s="160" t="s">
        <v>25</v>
      </c>
      <c r="K36" s="161">
        <v>10</v>
      </c>
    </row>
    <row r="37" spans="1:12" ht="24" x14ac:dyDescent="0.3">
      <c r="A37" s="152">
        <v>17</v>
      </c>
      <c r="B37" s="127" t="s">
        <v>74</v>
      </c>
      <c r="C37" s="130" t="s">
        <v>200</v>
      </c>
      <c r="D37" s="128" t="s">
        <v>4</v>
      </c>
      <c r="E37" s="124">
        <v>7</v>
      </c>
      <c r="F37" s="129">
        <v>5</v>
      </c>
      <c r="G37" s="126">
        <v>120</v>
      </c>
      <c r="H37" s="114" t="s">
        <v>163</v>
      </c>
      <c r="I37" s="115" t="s">
        <v>26</v>
      </c>
      <c r="J37" s="115" t="s">
        <v>25</v>
      </c>
      <c r="L37" t="s">
        <v>272</v>
      </c>
    </row>
    <row r="38" spans="1:12" ht="24" x14ac:dyDescent="0.3">
      <c r="A38" s="121">
        <v>18</v>
      </c>
      <c r="B38" s="127" t="s">
        <v>113</v>
      </c>
      <c r="C38" s="130" t="s">
        <v>201</v>
      </c>
      <c r="D38" s="128" t="s">
        <v>5</v>
      </c>
      <c r="E38" s="124">
        <v>14.5</v>
      </c>
      <c r="F38" s="129">
        <v>15</v>
      </c>
      <c r="G38" s="126">
        <v>700</v>
      </c>
      <c r="H38" s="114" t="s">
        <v>163</v>
      </c>
      <c r="I38" s="115" t="s">
        <v>26</v>
      </c>
      <c r="J38" s="115" t="s">
        <v>25</v>
      </c>
      <c r="L38" t="s">
        <v>275</v>
      </c>
    </row>
    <row r="39" spans="1:12" s="161" customFormat="1" ht="24" x14ac:dyDescent="0.3">
      <c r="A39" s="152">
        <v>19</v>
      </c>
      <c r="B39" s="163" t="s">
        <v>75</v>
      </c>
      <c r="C39" s="154" t="s">
        <v>202</v>
      </c>
      <c r="D39" s="164" t="s">
        <v>4</v>
      </c>
      <c r="E39" s="156">
        <v>1.5</v>
      </c>
      <c r="F39" s="165">
        <v>120</v>
      </c>
      <c r="G39" s="158">
        <v>88.8</v>
      </c>
      <c r="H39" s="159" t="s">
        <v>163</v>
      </c>
      <c r="I39" s="160" t="s">
        <v>26</v>
      </c>
      <c r="J39" s="160" t="s">
        <v>25</v>
      </c>
      <c r="K39" s="161">
        <v>120</v>
      </c>
    </row>
    <row r="40" spans="1:12" s="161" customFormat="1" ht="24" x14ac:dyDescent="0.3">
      <c r="A40" s="152">
        <v>20</v>
      </c>
      <c r="B40" s="163" t="s">
        <v>76</v>
      </c>
      <c r="C40" s="154" t="s">
        <v>203</v>
      </c>
      <c r="D40" s="164" t="s">
        <v>4</v>
      </c>
      <c r="E40" s="156">
        <v>14.9</v>
      </c>
      <c r="F40" s="165">
        <v>10</v>
      </c>
      <c r="G40" s="158">
        <v>197.8</v>
      </c>
      <c r="H40" s="159" t="s">
        <v>163</v>
      </c>
      <c r="I40" s="160" t="s">
        <v>26</v>
      </c>
      <c r="J40" s="160" t="s">
        <v>25</v>
      </c>
      <c r="K40" s="161">
        <v>20</v>
      </c>
    </row>
    <row r="41" spans="1:12" s="161" customFormat="1" ht="24" x14ac:dyDescent="0.3">
      <c r="A41" s="152">
        <v>21</v>
      </c>
      <c r="B41" s="163" t="s">
        <v>77</v>
      </c>
      <c r="C41" s="154" t="s">
        <v>204</v>
      </c>
      <c r="D41" s="164" t="s">
        <v>4</v>
      </c>
      <c r="E41" s="156">
        <v>10.5</v>
      </c>
      <c r="F41" s="165">
        <v>10</v>
      </c>
      <c r="G41" s="158">
        <v>395</v>
      </c>
      <c r="H41" s="159" t="s">
        <v>163</v>
      </c>
      <c r="I41" s="160" t="s">
        <v>26</v>
      </c>
      <c r="J41" s="160" t="s">
        <v>25</v>
      </c>
      <c r="K41" s="161">
        <v>20</v>
      </c>
    </row>
    <row r="42" spans="1:12" s="161" customFormat="1" ht="24" x14ac:dyDescent="0.3">
      <c r="A42" s="152">
        <v>22</v>
      </c>
      <c r="B42" s="163" t="s">
        <v>78</v>
      </c>
      <c r="C42" s="154" t="s">
        <v>205</v>
      </c>
      <c r="D42" s="164" t="s">
        <v>4</v>
      </c>
      <c r="E42" s="156">
        <v>6.5</v>
      </c>
      <c r="F42" s="165">
        <v>2</v>
      </c>
      <c r="G42" s="158">
        <v>26.94</v>
      </c>
      <c r="H42" s="159" t="s">
        <v>163</v>
      </c>
      <c r="I42" s="160" t="s">
        <v>26</v>
      </c>
      <c r="J42" s="160" t="s">
        <v>25</v>
      </c>
      <c r="K42" s="161">
        <v>6</v>
      </c>
    </row>
    <row r="43" spans="1:12" s="161" customFormat="1" ht="24" x14ac:dyDescent="0.3">
      <c r="A43" s="152">
        <v>23</v>
      </c>
      <c r="B43" s="163" t="s">
        <v>79</v>
      </c>
      <c r="C43" s="154" t="s">
        <v>206</v>
      </c>
      <c r="D43" s="164" t="s">
        <v>4</v>
      </c>
      <c r="E43" s="156">
        <v>10</v>
      </c>
      <c r="F43" s="165">
        <v>10</v>
      </c>
      <c r="G43" s="158">
        <v>42.4</v>
      </c>
      <c r="H43" s="159" t="s">
        <v>163</v>
      </c>
      <c r="I43" s="160" t="s">
        <v>26</v>
      </c>
      <c r="J43" s="160" t="s">
        <v>25</v>
      </c>
      <c r="K43" s="161">
        <v>20</v>
      </c>
    </row>
    <row r="44" spans="1:12" s="161" customFormat="1" ht="18" x14ac:dyDescent="0.3">
      <c r="A44" s="121">
        <v>24</v>
      </c>
      <c r="B44" s="163" t="s">
        <v>112</v>
      </c>
      <c r="C44" s="154" t="s">
        <v>207</v>
      </c>
      <c r="D44" s="164" t="s">
        <v>5</v>
      </c>
      <c r="E44" s="156">
        <v>38</v>
      </c>
      <c r="F44" s="165">
        <v>50</v>
      </c>
      <c r="G44" s="158">
        <v>5880.6</v>
      </c>
      <c r="H44" s="159" t="s">
        <v>163</v>
      </c>
      <c r="I44" s="160" t="s">
        <v>26</v>
      </c>
      <c r="J44" s="160" t="s">
        <v>25</v>
      </c>
      <c r="K44" s="161" t="s">
        <v>270</v>
      </c>
    </row>
    <row r="45" spans="1:12" s="161" customFormat="1" ht="18" x14ac:dyDescent="0.3">
      <c r="A45" s="152">
        <v>25</v>
      </c>
      <c r="B45" s="163" t="s">
        <v>111</v>
      </c>
      <c r="C45" s="154" t="s">
        <v>207</v>
      </c>
      <c r="D45" s="164" t="s">
        <v>5</v>
      </c>
      <c r="E45" s="156">
        <v>6.5</v>
      </c>
      <c r="F45" s="165">
        <v>10</v>
      </c>
      <c r="G45" s="158">
        <v>310.5</v>
      </c>
      <c r="H45" s="159" t="s">
        <v>163</v>
      </c>
      <c r="I45" s="160" t="s">
        <v>26</v>
      </c>
      <c r="J45" s="160" t="s">
        <v>25</v>
      </c>
      <c r="K45" s="161">
        <v>50</v>
      </c>
    </row>
    <row r="46" spans="1:12" s="161" customFormat="1" ht="18" x14ac:dyDescent="0.3">
      <c r="A46" s="152">
        <v>26</v>
      </c>
      <c r="B46" s="163" t="s">
        <v>278</v>
      </c>
      <c r="C46" s="154" t="s">
        <v>207</v>
      </c>
      <c r="D46" s="164"/>
      <c r="E46" s="156"/>
      <c r="F46" s="165"/>
      <c r="G46" s="158">
        <v>285</v>
      </c>
      <c r="H46" s="159" t="s">
        <v>163</v>
      </c>
      <c r="I46" s="160" t="s">
        <v>26</v>
      </c>
      <c r="J46" s="160" t="s">
        <v>25</v>
      </c>
      <c r="L46" s="161" t="s">
        <v>279</v>
      </c>
    </row>
    <row r="47" spans="1:12" s="161" customFormat="1" ht="24" x14ac:dyDescent="0.3">
      <c r="A47" s="152">
        <v>27</v>
      </c>
      <c r="B47" s="153" t="s">
        <v>80</v>
      </c>
      <c r="C47" s="154" t="s">
        <v>208</v>
      </c>
      <c r="D47" s="155" t="s">
        <v>110</v>
      </c>
      <c r="E47" s="156">
        <v>5.6</v>
      </c>
      <c r="F47" s="157">
        <v>5</v>
      </c>
      <c r="G47" s="158">
        <v>138.19999999999999</v>
      </c>
      <c r="H47" s="159" t="s">
        <v>163</v>
      </c>
      <c r="I47" s="160" t="s">
        <v>26</v>
      </c>
      <c r="J47" s="160" t="s">
        <v>25</v>
      </c>
      <c r="K47" s="161">
        <v>20</v>
      </c>
    </row>
    <row r="48" spans="1:12" ht="18" x14ac:dyDescent="0.3">
      <c r="A48" s="152">
        <v>28</v>
      </c>
      <c r="B48" s="127" t="s">
        <v>81</v>
      </c>
      <c r="C48" s="130" t="s">
        <v>209</v>
      </c>
      <c r="D48" s="128" t="s">
        <v>49</v>
      </c>
      <c r="E48" s="124">
        <v>45</v>
      </c>
      <c r="F48" s="129">
        <v>1</v>
      </c>
      <c r="G48" s="126">
        <v>215</v>
      </c>
      <c r="H48" s="114" t="s">
        <v>163</v>
      </c>
      <c r="I48" s="115" t="s">
        <v>26</v>
      </c>
      <c r="J48" s="115" t="s">
        <v>25</v>
      </c>
    </row>
    <row r="49" spans="1:12" ht="18" x14ac:dyDescent="0.3">
      <c r="A49" s="152">
        <v>29</v>
      </c>
      <c r="B49" s="136" t="s">
        <v>82</v>
      </c>
      <c r="C49" s="130" t="s">
        <v>209</v>
      </c>
      <c r="D49" s="123" t="s">
        <v>49</v>
      </c>
      <c r="E49" s="131">
        <v>45</v>
      </c>
      <c r="F49" s="129">
        <v>1</v>
      </c>
      <c r="G49" s="126">
        <v>215</v>
      </c>
      <c r="H49" s="114" t="s">
        <v>163</v>
      </c>
      <c r="I49" s="115" t="s">
        <v>26</v>
      </c>
      <c r="J49" s="115" t="s">
        <v>25</v>
      </c>
    </row>
    <row r="50" spans="1:12" s="161" customFormat="1" ht="18" x14ac:dyDescent="0.3">
      <c r="A50" s="121">
        <v>30</v>
      </c>
      <c r="B50" s="163" t="s">
        <v>83</v>
      </c>
      <c r="C50" s="154" t="s">
        <v>209</v>
      </c>
      <c r="D50" s="164" t="s">
        <v>49</v>
      </c>
      <c r="E50" s="156">
        <v>45</v>
      </c>
      <c r="F50" s="165">
        <v>1</v>
      </c>
      <c r="G50" s="158">
        <v>213.48</v>
      </c>
      <c r="H50" s="159" t="s">
        <v>163</v>
      </c>
      <c r="I50" s="160" t="s">
        <v>26</v>
      </c>
      <c r="J50" s="160" t="s">
        <v>25</v>
      </c>
      <c r="K50" s="161">
        <v>6</v>
      </c>
    </row>
    <row r="51" spans="1:12" ht="18" x14ac:dyDescent="0.3">
      <c r="A51" s="152">
        <v>31</v>
      </c>
      <c r="B51" s="127" t="s">
        <v>84</v>
      </c>
      <c r="C51" s="130" t="s">
        <v>210</v>
      </c>
      <c r="D51" s="128" t="s">
        <v>49</v>
      </c>
      <c r="E51" s="124">
        <v>45</v>
      </c>
      <c r="F51" s="129">
        <v>1</v>
      </c>
      <c r="G51" s="126">
        <v>215</v>
      </c>
      <c r="H51" s="114" t="s">
        <v>163</v>
      </c>
      <c r="I51" s="115" t="s">
        <v>26</v>
      </c>
      <c r="J51" s="115" t="s">
        <v>25</v>
      </c>
    </row>
    <row r="52" spans="1:12" s="161" customFormat="1" ht="24" x14ac:dyDescent="0.3">
      <c r="A52" s="152">
        <v>32</v>
      </c>
      <c r="B52" s="163" t="s">
        <v>85</v>
      </c>
      <c r="C52" s="154" t="s">
        <v>211</v>
      </c>
      <c r="D52" s="164" t="s">
        <v>4</v>
      </c>
      <c r="E52" s="156">
        <v>12</v>
      </c>
      <c r="F52" s="170">
        <v>5</v>
      </c>
      <c r="G52" s="158">
        <v>145.6</v>
      </c>
      <c r="H52" s="159" t="s">
        <v>163</v>
      </c>
      <c r="I52" s="160" t="s">
        <v>26</v>
      </c>
      <c r="J52" s="160" t="s">
        <v>25</v>
      </c>
      <c r="K52" s="161">
        <v>20</v>
      </c>
    </row>
    <row r="53" spans="1:12" s="161" customFormat="1" ht="24" x14ac:dyDescent="0.3">
      <c r="A53" s="152">
        <v>33</v>
      </c>
      <c r="B53" s="163" t="s">
        <v>109</v>
      </c>
      <c r="C53" s="154" t="s">
        <v>212</v>
      </c>
      <c r="D53" s="164" t="s">
        <v>5</v>
      </c>
      <c r="E53" s="156">
        <v>11.9</v>
      </c>
      <c r="F53" s="165">
        <v>50</v>
      </c>
      <c r="G53" s="158">
        <v>6502.27</v>
      </c>
      <c r="H53" s="159" t="s">
        <v>163</v>
      </c>
      <c r="I53" s="160" t="s">
        <v>26</v>
      </c>
      <c r="J53" s="115" t="s">
        <v>25</v>
      </c>
      <c r="K53" s="161">
        <v>60</v>
      </c>
    </row>
    <row r="54" spans="1:12" s="161" customFormat="1" ht="36" x14ac:dyDescent="0.3">
      <c r="A54" s="152">
        <v>34</v>
      </c>
      <c r="B54" s="163" t="s">
        <v>271</v>
      </c>
      <c r="C54" s="154" t="s">
        <v>225</v>
      </c>
      <c r="D54" s="164"/>
      <c r="E54" s="156"/>
      <c r="F54" s="165"/>
      <c r="G54" s="158">
        <v>97.6</v>
      </c>
      <c r="H54" s="159" t="s">
        <v>163</v>
      </c>
      <c r="I54" s="160" t="s">
        <v>26</v>
      </c>
      <c r="J54" s="115" t="s">
        <v>25</v>
      </c>
      <c r="K54" s="161">
        <v>20</v>
      </c>
    </row>
    <row r="55" spans="1:12" s="161" customFormat="1" ht="24" x14ac:dyDescent="0.3">
      <c r="A55" s="152">
        <v>35</v>
      </c>
      <c r="B55" s="163" t="s">
        <v>86</v>
      </c>
      <c r="C55" s="154" t="s">
        <v>213</v>
      </c>
      <c r="D55" s="164" t="s">
        <v>49</v>
      </c>
      <c r="E55" s="156">
        <v>38</v>
      </c>
      <c r="F55" s="165">
        <v>8</v>
      </c>
      <c r="G55" s="158">
        <v>476</v>
      </c>
      <c r="H55" s="159" t="s">
        <v>163</v>
      </c>
      <c r="I55" s="160" t="s">
        <v>26</v>
      </c>
      <c r="J55" s="160" t="s">
        <v>25</v>
      </c>
      <c r="K55" s="161">
        <v>10</v>
      </c>
    </row>
    <row r="56" spans="1:12" s="161" customFormat="1" ht="24" x14ac:dyDescent="0.3">
      <c r="A56" s="121">
        <v>36</v>
      </c>
      <c r="B56" s="166" t="s">
        <v>87</v>
      </c>
      <c r="C56" s="154" t="s">
        <v>213</v>
      </c>
      <c r="D56" s="164" t="s">
        <v>49</v>
      </c>
      <c r="E56" s="156">
        <v>24</v>
      </c>
      <c r="F56" s="165">
        <v>241</v>
      </c>
      <c r="G56" s="158">
        <v>6175</v>
      </c>
      <c r="H56" s="159" t="s">
        <v>163</v>
      </c>
      <c r="I56" s="160" t="s">
        <v>26</v>
      </c>
      <c r="J56" s="160" t="s">
        <v>25</v>
      </c>
      <c r="K56" s="161">
        <v>260</v>
      </c>
    </row>
    <row r="57" spans="1:12" ht="24" x14ac:dyDescent="0.3">
      <c r="A57" s="152">
        <v>37</v>
      </c>
      <c r="B57" s="127" t="s">
        <v>88</v>
      </c>
      <c r="C57" s="130" t="s">
        <v>213</v>
      </c>
      <c r="D57" s="128" t="s">
        <v>49</v>
      </c>
      <c r="E57" s="124">
        <v>35</v>
      </c>
      <c r="F57" s="129">
        <v>10</v>
      </c>
      <c r="G57" s="126">
        <v>410</v>
      </c>
      <c r="H57" s="114" t="s">
        <v>163</v>
      </c>
      <c r="I57" s="115" t="s">
        <v>26</v>
      </c>
      <c r="J57" s="115" t="s">
        <v>25</v>
      </c>
      <c r="L57" t="s">
        <v>277</v>
      </c>
    </row>
    <row r="58" spans="1:12" s="161" customFormat="1" ht="18" x14ac:dyDescent="0.3">
      <c r="A58" s="152">
        <v>38</v>
      </c>
      <c r="B58" s="166" t="s">
        <v>89</v>
      </c>
      <c r="C58" s="154" t="s">
        <v>214</v>
      </c>
      <c r="D58" s="167" t="s">
        <v>4</v>
      </c>
      <c r="E58" s="168">
        <v>3.5</v>
      </c>
      <c r="F58" s="157">
        <v>8</v>
      </c>
      <c r="G58" s="158">
        <v>75.599999999999994</v>
      </c>
      <c r="H58" s="159" t="s">
        <v>163</v>
      </c>
      <c r="I58" s="160" t="s">
        <v>26</v>
      </c>
      <c r="J58" s="160" t="s">
        <v>25</v>
      </c>
      <c r="K58" s="161">
        <v>20</v>
      </c>
    </row>
    <row r="59" spans="1:12" s="161" customFormat="1" ht="18" x14ac:dyDescent="0.3">
      <c r="A59" s="152">
        <v>39</v>
      </c>
      <c r="B59" s="166" t="s">
        <v>281</v>
      </c>
      <c r="C59" s="154" t="s">
        <v>207</v>
      </c>
      <c r="D59" s="167"/>
      <c r="E59" s="168"/>
      <c r="F59" s="157"/>
      <c r="G59" s="158">
        <v>58</v>
      </c>
      <c r="H59" s="159" t="s">
        <v>163</v>
      </c>
      <c r="I59" s="160" t="s">
        <v>26</v>
      </c>
      <c r="J59" s="160" t="s">
        <v>25</v>
      </c>
      <c r="L59" s="161">
        <v>58</v>
      </c>
    </row>
    <row r="60" spans="1:12" s="161" customFormat="1" ht="24" x14ac:dyDescent="0.3">
      <c r="A60" s="152">
        <v>40</v>
      </c>
      <c r="B60" s="166" t="s">
        <v>90</v>
      </c>
      <c r="C60" s="154" t="s">
        <v>215</v>
      </c>
      <c r="D60" s="167" t="s">
        <v>4</v>
      </c>
      <c r="E60" s="168">
        <v>4.0999999999999996</v>
      </c>
      <c r="F60" s="157">
        <v>5</v>
      </c>
      <c r="G60" s="158">
        <v>38.4</v>
      </c>
      <c r="H60" s="159" t="s">
        <v>163</v>
      </c>
      <c r="I60" s="160" t="s">
        <v>26</v>
      </c>
      <c r="J60" s="160" t="s">
        <v>25</v>
      </c>
      <c r="K60" s="161">
        <v>20</v>
      </c>
    </row>
    <row r="61" spans="1:12" ht="24" x14ac:dyDescent="0.3">
      <c r="A61" s="152">
        <v>41</v>
      </c>
      <c r="B61" s="137" t="s">
        <v>91</v>
      </c>
      <c r="C61" s="130" t="s">
        <v>215</v>
      </c>
      <c r="D61" s="138" t="s">
        <v>4</v>
      </c>
      <c r="E61" s="139">
        <v>9.5</v>
      </c>
      <c r="F61" s="125">
        <v>5</v>
      </c>
      <c r="G61" s="126">
        <v>50</v>
      </c>
      <c r="H61" s="114" t="s">
        <v>163</v>
      </c>
      <c r="I61" s="115" t="s">
        <v>26</v>
      </c>
      <c r="J61" s="115" t="s">
        <v>25</v>
      </c>
      <c r="L61" t="s">
        <v>274</v>
      </c>
    </row>
    <row r="62" spans="1:12" ht="24" x14ac:dyDescent="0.3">
      <c r="A62" s="121">
        <v>42</v>
      </c>
      <c r="B62" s="137" t="s">
        <v>92</v>
      </c>
      <c r="C62" s="130" t="s">
        <v>215</v>
      </c>
      <c r="D62" s="138" t="s">
        <v>4</v>
      </c>
      <c r="E62" s="139">
        <v>9.5</v>
      </c>
      <c r="F62" s="125">
        <v>5</v>
      </c>
      <c r="G62" s="126">
        <v>50</v>
      </c>
      <c r="H62" s="114" t="s">
        <v>163</v>
      </c>
      <c r="I62" s="115" t="s">
        <v>26</v>
      </c>
      <c r="J62" s="115" t="s">
        <v>25</v>
      </c>
      <c r="L62" t="s">
        <v>274</v>
      </c>
    </row>
    <row r="63" spans="1:12" s="161" customFormat="1" ht="24" x14ac:dyDescent="0.3">
      <c r="A63" s="152">
        <v>43</v>
      </c>
      <c r="B63" s="166" t="s">
        <v>93</v>
      </c>
      <c r="C63" s="154" t="s">
        <v>215</v>
      </c>
      <c r="D63" s="167" t="s">
        <v>4</v>
      </c>
      <c r="E63" s="168">
        <v>2.4</v>
      </c>
      <c r="F63" s="157">
        <v>6</v>
      </c>
      <c r="G63" s="158">
        <f t="shared" ref="G63" si="0">E63*F63</f>
        <v>14.399999999999999</v>
      </c>
      <c r="H63" s="159" t="s">
        <v>163</v>
      </c>
      <c r="I63" s="160" t="s">
        <v>26</v>
      </c>
      <c r="J63" s="160" t="s">
        <v>25</v>
      </c>
      <c r="K63" s="161">
        <v>20</v>
      </c>
    </row>
    <row r="64" spans="1:12" s="161" customFormat="1" ht="24" x14ac:dyDescent="0.3">
      <c r="A64" s="152">
        <v>44</v>
      </c>
      <c r="B64" s="166" t="s">
        <v>94</v>
      </c>
      <c r="C64" s="154" t="s">
        <v>215</v>
      </c>
      <c r="D64" s="167" t="s">
        <v>4</v>
      </c>
      <c r="E64" s="168">
        <v>2.9</v>
      </c>
      <c r="F64" s="157">
        <v>6</v>
      </c>
      <c r="G64" s="158">
        <v>50</v>
      </c>
      <c r="H64" s="159" t="s">
        <v>163</v>
      </c>
      <c r="I64" s="160" t="s">
        <v>26</v>
      </c>
      <c r="J64" s="160" t="s">
        <v>25</v>
      </c>
      <c r="L64" s="161" t="s">
        <v>274</v>
      </c>
    </row>
    <row r="65" spans="1:12" ht="24" x14ac:dyDescent="0.3">
      <c r="A65" s="152">
        <v>45</v>
      </c>
      <c r="B65" s="137" t="s">
        <v>95</v>
      </c>
      <c r="C65" s="130" t="s">
        <v>204</v>
      </c>
      <c r="D65" s="138" t="s">
        <v>4</v>
      </c>
      <c r="E65" s="139">
        <v>5.5</v>
      </c>
      <c r="F65" s="125">
        <v>10</v>
      </c>
      <c r="G65" s="126">
        <v>180</v>
      </c>
      <c r="H65" s="114" t="s">
        <v>163</v>
      </c>
      <c r="I65" s="115" t="s">
        <v>26</v>
      </c>
      <c r="J65" s="115" t="s">
        <v>25</v>
      </c>
      <c r="L65" s="172">
        <v>45593</v>
      </c>
    </row>
    <row r="66" spans="1:12" s="161" customFormat="1" ht="24" x14ac:dyDescent="0.3">
      <c r="A66" s="152">
        <v>46</v>
      </c>
      <c r="B66" s="166" t="s">
        <v>96</v>
      </c>
      <c r="C66" s="154" t="s">
        <v>204</v>
      </c>
      <c r="D66" s="167" t="s">
        <v>4</v>
      </c>
      <c r="E66" s="168">
        <v>8.5</v>
      </c>
      <c r="F66" s="157">
        <v>20</v>
      </c>
      <c r="G66" s="158">
        <v>150</v>
      </c>
      <c r="H66" s="159" t="s">
        <v>163</v>
      </c>
      <c r="I66" s="160" t="s">
        <v>26</v>
      </c>
      <c r="J66" s="160" t="s">
        <v>25</v>
      </c>
      <c r="K66" s="161">
        <v>100</v>
      </c>
    </row>
    <row r="67" spans="1:12" s="161" customFormat="1" ht="24" x14ac:dyDescent="0.3">
      <c r="A67" s="152">
        <v>47</v>
      </c>
      <c r="B67" s="166" t="s">
        <v>125</v>
      </c>
      <c r="C67" s="154" t="s">
        <v>216</v>
      </c>
      <c r="D67" s="167" t="s">
        <v>5</v>
      </c>
      <c r="E67" s="168">
        <v>15</v>
      </c>
      <c r="F67" s="157">
        <v>10</v>
      </c>
      <c r="G67" s="158">
        <v>44.88</v>
      </c>
      <c r="H67" s="159" t="s">
        <v>163</v>
      </c>
      <c r="I67" s="160" t="s">
        <v>26</v>
      </c>
      <c r="J67" s="160" t="s">
        <v>25</v>
      </c>
      <c r="K67" s="161">
        <v>20</v>
      </c>
    </row>
    <row r="68" spans="1:12" s="161" customFormat="1" ht="18" x14ac:dyDescent="0.3">
      <c r="A68" s="121">
        <v>48</v>
      </c>
      <c r="B68" s="166" t="s">
        <v>128</v>
      </c>
      <c r="C68" s="169" t="s">
        <v>217</v>
      </c>
      <c r="D68" s="167" t="s">
        <v>4</v>
      </c>
      <c r="E68" s="168">
        <v>25</v>
      </c>
      <c r="F68" s="157">
        <v>9</v>
      </c>
      <c r="G68" s="158">
        <v>250.6</v>
      </c>
      <c r="H68" s="159" t="s">
        <v>163</v>
      </c>
      <c r="I68" s="160" t="s">
        <v>26</v>
      </c>
      <c r="J68" s="160" t="s">
        <v>25</v>
      </c>
      <c r="K68" s="161">
        <v>20</v>
      </c>
    </row>
    <row r="69" spans="1:12" s="161" customFormat="1" ht="18" x14ac:dyDescent="0.3">
      <c r="A69" s="152">
        <v>49</v>
      </c>
      <c r="B69" s="166" t="s">
        <v>97</v>
      </c>
      <c r="C69" s="169" t="s">
        <v>218</v>
      </c>
      <c r="D69" s="167" t="s">
        <v>4</v>
      </c>
      <c r="E69" s="168">
        <v>3.5</v>
      </c>
      <c r="F69" s="157">
        <v>14</v>
      </c>
      <c r="G69" s="158">
        <v>32.200000000000003</v>
      </c>
      <c r="H69" s="159" t="s">
        <v>163</v>
      </c>
      <c r="I69" s="160" t="s">
        <v>26</v>
      </c>
      <c r="J69" s="160" t="s">
        <v>25</v>
      </c>
      <c r="K69" s="161">
        <v>20</v>
      </c>
    </row>
    <row r="70" spans="1:12" s="161" customFormat="1" ht="18" x14ac:dyDescent="0.3">
      <c r="A70" s="152">
        <v>50</v>
      </c>
      <c r="B70" s="166" t="s">
        <v>98</v>
      </c>
      <c r="C70" s="169" t="s">
        <v>219</v>
      </c>
      <c r="D70" s="167" t="s">
        <v>4</v>
      </c>
      <c r="E70" s="168">
        <v>3.5</v>
      </c>
      <c r="F70" s="157">
        <v>150</v>
      </c>
      <c r="G70" s="158">
        <v>168</v>
      </c>
      <c r="H70" s="159" t="s">
        <v>163</v>
      </c>
      <c r="I70" s="160" t="s">
        <v>26</v>
      </c>
      <c r="J70" s="160" t="s">
        <v>25</v>
      </c>
      <c r="K70" s="161">
        <v>200</v>
      </c>
    </row>
    <row r="71" spans="1:12" s="161" customFormat="1" ht="18" x14ac:dyDescent="0.3">
      <c r="A71" s="152">
        <v>51</v>
      </c>
      <c r="B71" s="166" t="s">
        <v>99</v>
      </c>
      <c r="C71" s="169" t="s">
        <v>219</v>
      </c>
      <c r="D71" s="167" t="s">
        <v>4</v>
      </c>
      <c r="E71" s="168">
        <v>14.9</v>
      </c>
      <c r="F71" s="157">
        <v>40</v>
      </c>
      <c r="G71" s="158">
        <v>86.5</v>
      </c>
      <c r="H71" s="159" t="s">
        <v>163</v>
      </c>
      <c r="I71" s="160" t="s">
        <v>26</v>
      </c>
      <c r="J71" s="160" t="s">
        <v>25</v>
      </c>
      <c r="K71" s="161">
        <v>50</v>
      </c>
    </row>
    <row r="72" spans="1:12" s="161" customFormat="1" ht="18" x14ac:dyDescent="0.3">
      <c r="A72" s="152">
        <v>52</v>
      </c>
      <c r="B72" s="166" t="s">
        <v>116</v>
      </c>
      <c r="C72" s="169" t="s">
        <v>220</v>
      </c>
      <c r="D72" s="167" t="s">
        <v>5</v>
      </c>
      <c r="E72" s="168">
        <v>40</v>
      </c>
      <c r="F72" s="157">
        <v>1</v>
      </c>
      <c r="G72" s="158">
        <v>44.98</v>
      </c>
      <c r="H72" s="159" t="s">
        <v>163</v>
      </c>
      <c r="I72" s="160" t="s">
        <v>26</v>
      </c>
      <c r="J72" s="160" t="s">
        <v>25</v>
      </c>
      <c r="K72" s="161">
        <v>2</v>
      </c>
    </row>
    <row r="73" spans="1:12" s="161" customFormat="1" ht="18" x14ac:dyDescent="0.3">
      <c r="A73" s="152">
        <v>53</v>
      </c>
      <c r="B73" s="166" t="s">
        <v>100</v>
      </c>
      <c r="C73" s="169" t="s">
        <v>220</v>
      </c>
      <c r="D73" s="167" t="s">
        <v>4</v>
      </c>
      <c r="E73" s="168">
        <v>56</v>
      </c>
      <c r="F73" s="157">
        <v>1</v>
      </c>
      <c r="G73" s="158">
        <v>14.6</v>
      </c>
      <c r="H73" s="159" t="s">
        <v>163</v>
      </c>
      <c r="I73" s="160" t="s">
        <v>26</v>
      </c>
      <c r="J73" s="160" t="s">
        <v>25</v>
      </c>
      <c r="K73" s="161">
        <v>20</v>
      </c>
    </row>
    <row r="74" spans="1:12" s="161" customFormat="1" ht="18" x14ac:dyDescent="0.3">
      <c r="A74" s="121">
        <v>54</v>
      </c>
      <c r="B74" s="166" t="s">
        <v>117</v>
      </c>
      <c r="C74" s="169" t="s">
        <v>220</v>
      </c>
      <c r="D74" s="167" t="s">
        <v>5</v>
      </c>
      <c r="E74" s="168">
        <v>38</v>
      </c>
      <c r="F74" s="157">
        <v>1</v>
      </c>
      <c r="G74" s="158">
        <v>337.36</v>
      </c>
      <c r="H74" s="159" t="s">
        <v>163</v>
      </c>
      <c r="I74" s="160" t="s">
        <v>26</v>
      </c>
      <c r="J74" s="160" t="s">
        <v>25</v>
      </c>
      <c r="K74" s="161">
        <v>2</v>
      </c>
    </row>
    <row r="75" spans="1:12" s="161" customFormat="1" ht="18" x14ac:dyDescent="0.3">
      <c r="A75" s="152">
        <v>55</v>
      </c>
      <c r="B75" s="166" t="s">
        <v>118</v>
      </c>
      <c r="C75" s="169" t="s">
        <v>220</v>
      </c>
      <c r="D75" s="167" t="s">
        <v>5</v>
      </c>
      <c r="E75" s="168">
        <v>18</v>
      </c>
      <c r="F75" s="157">
        <v>1</v>
      </c>
      <c r="G75" s="158">
        <v>258.24</v>
      </c>
      <c r="H75" s="159" t="s">
        <v>163</v>
      </c>
      <c r="I75" s="160" t="s">
        <v>26</v>
      </c>
      <c r="J75" s="160" t="s">
        <v>25</v>
      </c>
      <c r="K75" s="161">
        <v>2</v>
      </c>
    </row>
    <row r="76" spans="1:12" s="161" customFormat="1" ht="18" x14ac:dyDescent="0.3">
      <c r="A76" s="152">
        <v>56</v>
      </c>
      <c r="B76" s="166" t="s">
        <v>119</v>
      </c>
      <c r="C76" s="169" t="s">
        <v>220</v>
      </c>
      <c r="D76" s="167" t="s">
        <v>5</v>
      </c>
      <c r="E76" s="168">
        <v>34</v>
      </c>
      <c r="F76" s="157">
        <v>1</v>
      </c>
      <c r="G76" s="158">
        <v>139.94</v>
      </c>
      <c r="H76" s="159" t="s">
        <v>163</v>
      </c>
      <c r="I76" s="160" t="s">
        <v>26</v>
      </c>
      <c r="J76" s="160" t="s">
        <v>25</v>
      </c>
      <c r="K76" s="161">
        <v>2</v>
      </c>
    </row>
    <row r="77" spans="1:12" s="161" customFormat="1" ht="18" x14ac:dyDescent="0.3">
      <c r="A77" s="152">
        <v>57</v>
      </c>
      <c r="B77" s="166" t="s">
        <v>120</v>
      </c>
      <c r="C77" s="169" t="s">
        <v>220</v>
      </c>
      <c r="D77" s="167" t="s">
        <v>5</v>
      </c>
      <c r="E77" s="168">
        <v>42</v>
      </c>
      <c r="F77" s="157">
        <v>1</v>
      </c>
      <c r="G77" s="158">
        <v>154.94</v>
      </c>
      <c r="H77" s="159" t="s">
        <v>163</v>
      </c>
      <c r="I77" s="160" t="s">
        <v>26</v>
      </c>
      <c r="J77" s="160" t="s">
        <v>25</v>
      </c>
      <c r="K77" s="161">
        <v>2</v>
      </c>
    </row>
    <row r="78" spans="1:12" s="161" customFormat="1" ht="18" x14ac:dyDescent="0.3">
      <c r="A78" s="152">
        <v>58</v>
      </c>
      <c r="B78" s="166" t="s">
        <v>121</v>
      </c>
      <c r="C78" s="169" t="s">
        <v>220</v>
      </c>
      <c r="D78" s="167" t="s">
        <v>5</v>
      </c>
      <c r="E78" s="168">
        <v>36</v>
      </c>
      <c r="F78" s="157">
        <v>1</v>
      </c>
      <c r="G78" s="158">
        <v>19</v>
      </c>
      <c r="H78" s="159" t="s">
        <v>163</v>
      </c>
      <c r="I78" s="160" t="s">
        <v>26</v>
      </c>
      <c r="J78" s="160" t="s">
        <v>25</v>
      </c>
      <c r="K78" s="161">
        <v>2</v>
      </c>
    </row>
    <row r="79" spans="1:12" s="161" customFormat="1" ht="18" x14ac:dyDescent="0.3">
      <c r="A79" s="152">
        <v>59</v>
      </c>
      <c r="B79" s="166" t="s">
        <v>101</v>
      </c>
      <c r="C79" s="169" t="s">
        <v>221</v>
      </c>
      <c r="D79" s="167" t="s">
        <v>4</v>
      </c>
      <c r="E79" s="168">
        <v>2.5</v>
      </c>
      <c r="F79" s="157">
        <v>15</v>
      </c>
      <c r="G79" s="158">
        <v>21.2</v>
      </c>
      <c r="H79" s="159" t="s">
        <v>163</v>
      </c>
      <c r="I79" s="160" t="s">
        <v>26</v>
      </c>
      <c r="J79" s="160" t="s">
        <v>25</v>
      </c>
      <c r="K79" s="161">
        <v>20</v>
      </c>
    </row>
    <row r="80" spans="1:12" s="161" customFormat="1" ht="24" x14ac:dyDescent="0.3">
      <c r="A80" s="121">
        <v>60</v>
      </c>
      <c r="B80" s="166" t="s">
        <v>122</v>
      </c>
      <c r="C80" s="154" t="s">
        <v>222</v>
      </c>
      <c r="D80" s="167" t="s">
        <v>5</v>
      </c>
      <c r="E80" s="168">
        <v>4.9000000000000004</v>
      </c>
      <c r="F80" s="157">
        <v>15</v>
      </c>
      <c r="G80" s="158">
        <v>33.4</v>
      </c>
      <c r="H80" s="159" t="s">
        <v>163</v>
      </c>
      <c r="I80" s="160" t="s">
        <v>26</v>
      </c>
      <c r="J80" s="160" t="s">
        <v>25</v>
      </c>
    </row>
    <row r="81" spans="1:12" s="161" customFormat="1" ht="18" x14ac:dyDescent="0.3">
      <c r="A81" s="152">
        <v>61</v>
      </c>
      <c r="B81" s="166" t="s">
        <v>123</v>
      </c>
      <c r="C81" s="154" t="s">
        <v>223</v>
      </c>
      <c r="D81" s="167" t="s">
        <v>108</v>
      </c>
      <c r="E81" s="168">
        <v>4.4000000000000004</v>
      </c>
      <c r="F81" s="157">
        <v>15</v>
      </c>
      <c r="G81" s="158">
        <v>18.399999999999999</v>
      </c>
      <c r="H81" s="159" t="s">
        <v>163</v>
      </c>
      <c r="I81" s="160" t="s">
        <v>26</v>
      </c>
      <c r="J81" s="160" t="s">
        <v>25</v>
      </c>
      <c r="K81" s="161">
        <v>20</v>
      </c>
    </row>
    <row r="82" spans="1:12" s="161" customFormat="1" ht="18" x14ac:dyDescent="0.3">
      <c r="A82" s="152">
        <v>62</v>
      </c>
      <c r="B82" s="166" t="s">
        <v>124</v>
      </c>
      <c r="C82" s="154" t="s">
        <v>223</v>
      </c>
      <c r="D82" s="167" t="s">
        <v>108</v>
      </c>
      <c r="E82" s="168">
        <v>4.4000000000000004</v>
      </c>
      <c r="F82" s="157">
        <v>5</v>
      </c>
      <c r="G82" s="158">
        <v>18.600000000000001</v>
      </c>
      <c r="H82" s="159" t="s">
        <v>163</v>
      </c>
      <c r="I82" s="160" t="s">
        <v>26</v>
      </c>
      <c r="J82" s="160" t="s">
        <v>25</v>
      </c>
      <c r="K82" s="161">
        <v>20</v>
      </c>
    </row>
    <row r="83" spans="1:12" s="161" customFormat="1" ht="18" x14ac:dyDescent="0.3">
      <c r="A83" s="152">
        <v>63</v>
      </c>
      <c r="B83" s="166" t="s">
        <v>102</v>
      </c>
      <c r="C83" s="154" t="s">
        <v>224</v>
      </c>
      <c r="D83" s="167" t="s">
        <v>4</v>
      </c>
      <c r="E83" s="168">
        <v>3.5</v>
      </c>
      <c r="F83" s="157">
        <v>15</v>
      </c>
      <c r="G83" s="158">
        <v>27.8</v>
      </c>
      <c r="H83" s="159" t="s">
        <v>163</v>
      </c>
      <c r="I83" s="160" t="s">
        <v>26</v>
      </c>
      <c r="J83" s="160" t="s">
        <v>25</v>
      </c>
      <c r="K83" s="161">
        <v>20</v>
      </c>
    </row>
    <row r="84" spans="1:12" s="161" customFormat="1" ht="36" x14ac:dyDescent="0.3">
      <c r="A84" s="152">
        <v>64</v>
      </c>
      <c r="B84" s="166" t="s">
        <v>127</v>
      </c>
      <c r="C84" s="154" t="s">
        <v>225</v>
      </c>
      <c r="D84" s="167" t="s">
        <v>5</v>
      </c>
      <c r="E84" s="168">
        <v>8.5</v>
      </c>
      <c r="F84" s="157">
        <v>8</v>
      </c>
      <c r="G84" s="158">
        <v>249</v>
      </c>
      <c r="H84" s="159" t="s">
        <v>163</v>
      </c>
      <c r="I84" s="160" t="s">
        <v>26</v>
      </c>
      <c r="J84" s="160" t="s">
        <v>25</v>
      </c>
      <c r="K84" s="161">
        <v>20</v>
      </c>
    </row>
    <row r="85" spans="1:12" s="161" customFormat="1" ht="18" x14ac:dyDescent="0.3">
      <c r="A85" s="152">
        <v>65</v>
      </c>
      <c r="B85" s="166" t="s">
        <v>103</v>
      </c>
      <c r="C85" s="154" t="s">
        <v>226</v>
      </c>
      <c r="D85" s="167" t="s">
        <v>4</v>
      </c>
      <c r="E85" s="168">
        <v>8.5</v>
      </c>
      <c r="F85" s="157">
        <v>6</v>
      </c>
      <c r="G85" s="158">
        <v>39.299999999999997</v>
      </c>
      <c r="H85" s="159" t="s">
        <v>163</v>
      </c>
      <c r="I85" s="160" t="s">
        <v>26</v>
      </c>
      <c r="J85" s="160" t="s">
        <v>25</v>
      </c>
      <c r="K85" s="161">
        <v>10</v>
      </c>
    </row>
    <row r="86" spans="1:12" s="161" customFormat="1" ht="24" x14ac:dyDescent="0.3">
      <c r="A86" s="121">
        <v>66</v>
      </c>
      <c r="B86" s="163" t="s">
        <v>104</v>
      </c>
      <c r="C86" s="154" t="s">
        <v>227</v>
      </c>
      <c r="D86" s="167" t="s">
        <v>4</v>
      </c>
      <c r="E86" s="156">
        <v>24</v>
      </c>
      <c r="F86" s="165">
        <v>5</v>
      </c>
      <c r="G86" s="158">
        <v>293.2</v>
      </c>
      <c r="H86" s="159" t="s">
        <v>163</v>
      </c>
      <c r="I86" s="160" t="s">
        <v>26</v>
      </c>
      <c r="J86" s="160" t="s">
        <v>25</v>
      </c>
      <c r="K86" s="161">
        <v>20</v>
      </c>
    </row>
    <row r="87" spans="1:12" s="161" customFormat="1" ht="24" x14ac:dyDescent="0.3">
      <c r="A87" s="152">
        <v>67</v>
      </c>
      <c r="B87" s="163" t="s">
        <v>105</v>
      </c>
      <c r="C87" s="154" t="s">
        <v>228</v>
      </c>
      <c r="D87" s="164" t="s">
        <v>4</v>
      </c>
      <c r="E87" s="156">
        <v>25</v>
      </c>
      <c r="F87" s="165">
        <v>4</v>
      </c>
      <c r="G87" s="158">
        <v>159.19999999999999</v>
      </c>
      <c r="H87" s="159" t="s">
        <v>163</v>
      </c>
      <c r="I87" s="160" t="s">
        <v>26</v>
      </c>
      <c r="J87" s="160" t="s">
        <v>25</v>
      </c>
      <c r="K87" s="161">
        <v>10</v>
      </c>
    </row>
    <row r="88" spans="1:12" s="161" customFormat="1" ht="36" x14ac:dyDescent="0.3">
      <c r="A88" s="152">
        <v>68</v>
      </c>
      <c r="B88" s="163" t="s">
        <v>126</v>
      </c>
      <c r="C88" s="154" t="s">
        <v>229</v>
      </c>
      <c r="D88" s="164" t="s">
        <v>5</v>
      </c>
      <c r="E88" s="156">
        <v>84</v>
      </c>
      <c r="F88" s="165">
        <v>3</v>
      </c>
      <c r="G88" s="158">
        <v>468</v>
      </c>
      <c r="H88" s="159" t="s">
        <v>163</v>
      </c>
      <c r="I88" s="160" t="s">
        <v>26</v>
      </c>
      <c r="J88" s="160" t="s">
        <v>25</v>
      </c>
      <c r="K88" s="161">
        <v>20</v>
      </c>
    </row>
    <row r="89" spans="1:12" ht="17.399999999999999" x14ac:dyDescent="0.3">
      <c r="A89" s="326" t="s">
        <v>6</v>
      </c>
      <c r="B89" s="326"/>
      <c r="C89" s="326"/>
      <c r="D89" s="326"/>
      <c r="E89" s="326"/>
      <c r="F89" s="326"/>
      <c r="G89" s="140">
        <f>SUM(G21:G88)</f>
        <v>29483.05</v>
      </c>
      <c r="H89" s="326" t="s">
        <v>39</v>
      </c>
      <c r="I89" s="326"/>
      <c r="J89" s="141">
        <f>G89*1.19</f>
        <v>35084.8295</v>
      </c>
    </row>
    <row r="90" spans="1:12" ht="17.399999999999999" x14ac:dyDescent="0.3">
      <c r="A90" s="10"/>
      <c r="B90" s="10"/>
      <c r="C90" s="10"/>
      <c r="D90" s="10"/>
      <c r="E90" s="10"/>
      <c r="F90" s="10"/>
      <c r="G90" s="220"/>
      <c r="H90" s="10"/>
      <c r="I90" s="10"/>
      <c r="J90" s="221"/>
    </row>
    <row r="91" spans="1:12" ht="17.399999999999999" x14ac:dyDescent="0.3">
      <c r="A91" s="10"/>
      <c r="B91" s="10"/>
      <c r="C91" s="10"/>
      <c r="D91" s="10"/>
      <c r="E91" s="10"/>
      <c r="F91" s="10"/>
      <c r="G91" s="220"/>
      <c r="H91" s="10"/>
      <c r="I91" s="10"/>
      <c r="J91" s="221"/>
    </row>
    <row r="92" spans="1:12" ht="18" thickBot="1" x14ac:dyDescent="0.35">
      <c r="A92" s="285" t="s">
        <v>12</v>
      </c>
      <c r="B92" s="263"/>
      <c r="C92" s="263"/>
      <c r="D92" s="263"/>
      <c r="E92" s="263"/>
      <c r="F92" s="263"/>
      <c r="G92" s="263"/>
      <c r="H92" s="263"/>
      <c r="I92" s="263"/>
      <c r="J92" s="263"/>
    </row>
    <row r="93" spans="1:12" ht="17.399999999999999" x14ac:dyDescent="0.3">
      <c r="A93" s="327" t="s">
        <v>7</v>
      </c>
      <c r="B93" s="278"/>
      <c r="C93" s="278"/>
      <c r="D93" s="278"/>
      <c r="E93" s="278"/>
      <c r="F93" s="278"/>
      <c r="G93" s="278"/>
      <c r="H93" s="278"/>
      <c r="I93" s="278"/>
      <c r="J93" s="278"/>
    </row>
    <row r="94" spans="1:12" ht="72" x14ac:dyDescent="0.3">
      <c r="A94" s="189">
        <v>1</v>
      </c>
      <c r="B94" s="184" t="s">
        <v>310</v>
      </c>
      <c r="C94" s="186" t="s">
        <v>335</v>
      </c>
      <c r="D94" s="183"/>
      <c r="E94" s="183"/>
      <c r="F94" s="183"/>
      <c r="G94" s="187">
        <v>1050</v>
      </c>
      <c r="H94" s="159" t="s">
        <v>163</v>
      </c>
      <c r="I94" s="160" t="s">
        <v>51</v>
      </c>
      <c r="J94" s="160" t="s">
        <v>25</v>
      </c>
      <c r="L94" t="s">
        <v>336</v>
      </c>
    </row>
    <row r="95" spans="1:12" s="161" customFormat="1" ht="18" x14ac:dyDescent="0.3">
      <c r="A95" s="189">
        <v>2</v>
      </c>
      <c r="B95" s="153" t="s">
        <v>129</v>
      </c>
      <c r="C95" s="169" t="s">
        <v>230</v>
      </c>
      <c r="D95" s="155" t="s">
        <v>4</v>
      </c>
      <c r="E95" s="156">
        <v>1.5</v>
      </c>
      <c r="F95" s="173">
        <v>20</v>
      </c>
      <c r="G95" s="174">
        <v>9.6</v>
      </c>
      <c r="H95" s="159" t="s">
        <v>163</v>
      </c>
      <c r="I95" s="160" t="s">
        <v>51</v>
      </c>
      <c r="J95" s="160" t="s">
        <v>25</v>
      </c>
      <c r="K95" s="161" t="s">
        <v>285</v>
      </c>
    </row>
    <row r="96" spans="1:12" s="161" customFormat="1" ht="36" x14ac:dyDescent="0.3">
      <c r="A96" s="188">
        <v>3</v>
      </c>
      <c r="B96" s="153" t="s">
        <v>323</v>
      </c>
      <c r="C96" s="176" t="s">
        <v>322</v>
      </c>
      <c r="D96" s="155"/>
      <c r="E96" s="156"/>
      <c r="F96" s="173"/>
      <c r="G96" s="174">
        <v>397.5</v>
      </c>
      <c r="H96" s="159" t="s">
        <v>163</v>
      </c>
      <c r="I96" s="160" t="s">
        <v>51</v>
      </c>
      <c r="J96" s="160" t="s">
        <v>25</v>
      </c>
      <c r="L96" s="161" t="s">
        <v>324</v>
      </c>
    </row>
    <row r="97" spans="1:12" s="161" customFormat="1" ht="24" x14ac:dyDescent="0.3">
      <c r="A97" s="189">
        <v>4</v>
      </c>
      <c r="B97" s="153" t="s">
        <v>334</v>
      </c>
      <c r="C97" s="154" t="s">
        <v>233</v>
      </c>
      <c r="D97" s="155"/>
      <c r="E97" s="156"/>
      <c r="F97" s="173"/>
      <c r="G97" s="174">
        <v>432</v>
      </c>
      <c r="H97" s="159" t="s">
        <v>163</v>
      </c>
      <c r="I97" s="160" t="s">
        <v>51</v>
      </c>
      <c r="J97" s="160" t="s">
        <v>25</v>
      </c>
      <c r="L97" s="161" t="s">
        <v>337</v>
      </c>
    </row>
    <row r="98" spans="1:12" s="161" customFormat="1" ht="24" x14ac:dyDescent="0.3">
      <c r="A98" s="189">
        <v>5</v>
      </c>
      <c r="B98" s="153" t="s">
        <v>130</v>
      </c>
      <c r="C98" s="154" t="s">
        <v>231</v>
      </c>
      <c r="D98" s="155" t="s">
        <v>4</v>
      </c>
      <c r="E98" s="156">
        <v>8.5</v>
      </c>
      <c r="F98" s="173">
        <v>24</v>
      </c>
      <c r="G98" s="174">
        <v>150.96</v>
      </c>
      <c r="H98" s="159" t="s">
        <v>163</v>
      </c>
      <c r="I98" s="160" t="s">
        <v>51</v>
      </c>
      <c r="J98" s="160" t="s">
        <v>25</v>
      </c>
      <c r="K98" s="161" t="s">
        <v>284</v>
      </c>
    </row>
    <row r="99" spans="1:12" s="161" customFormat="1" ht="36" x14ac:dyDescent="0.3">
      <c r="A99" s="188">
        <v>6</v>
      </c>
      <c r="B99" s="163" t="s">
        <v>131</v>
      </c>
      <c r="C99" s="154" t="s">
        <v>232</v>
      </c>
      <c r="D99" s="155" t="s">
        <v>4</v>
      </c>
      <c r="E99" s="156">
        <v>11.9</v>
      </c>
      <c r="F99" s="165">
        <v>24</v>
      </c>
      <c r="G99" s="174">
        <v>111.84</v>
      </c>
      <c r="H99" s="159" t="s">
        <v>163</v>
      </c>
      <c r="I99" s="160" t="s">
        <v>51</v>
      </c>
      <c r="J99" s="160" t="s">
        <v>25</v>
      </c>
      <c r="K99" s="161" t="s">
        <v>304</v>
      </c>
    </row>
    <row r="100" spans="1:12" s="161" customFormat="1" ht="24" x14ac:dyDescent="0.3">
      <c r="A100" s="189">
        <v>7</v>
      </c>
      <c r="B100" s="163" t="s">
        <v>132</v>
      </c>
      <c r="C100" s="154" t="s">
        <v>233</v>
      </c>
      <c r="D100" s="155" t="s">
        <v>4</v>
      </c>
      <c r="E100" s="156">
        <v>18.5</v>
      </c>
      <c r="F100" s="165">
        <v>25</v>
      </c>
      <c r="G100" s="174">
        <v>131.80000000000001</v>
      </c>
      <c r="H100" s="159" t="s">
        <v>163</v>
      </c>
      <c r="I100" s="160" t="s">
        <v>51</v>
      </c>
      <c r="J100" s="160" t="s">
        <v>25</v>
      </c>
      <c r="K100" s="161" t="s">
        <v>286</v>
      </c>
    </row>
    <row r="101" spans="1:12" s="161" customFormat="1" ht="24" x14ac:dyDescent="0.3">
      <c r="A101" s="189">
        <v>8</v>
      </c>
      <c r="B101" s="163" t="s">
        <v>133</v>
      </c>
      <c r="C101" s="154" t="s">
        <v>233</v>
      </c>
      <c r="D101" s="155" t="s">
        <v>4</v>
      </c>
      <c r="E101" s="156">
        <v>18.5</v>
      </c>
      <c r="F101" s="165">
        <v>24</v>
      </c>
      <c r="G101" s="174">
        <v>127.6</v>
      </c>
      <c r="H101" s="159" t="s">
        <v>163</v>
      </c>
      <c r="I101" s="160" t="s">
        <v>51</v>
      </c>
      <c r="J101" s="160" t="s">
        <v>25</v>
      </c>
      <c r="K101" s="161" t="s">
        <v>287</v>
      </c>
    </row>
    <row r="102" spans="1:12" s="161" customFormat="1" ht="24" x14ac:dyDescent="0.3">
      <c r="A102" s="188">
        <v>9</v>
      </c>
      <c r="B102" s="163" t="s">
        <v>305</v>
      </c>
      <c r="C102" s="154" t="s">
        <v>233</v>
      </c>
      <c r="D102" s="155"/>
      <c r="E102" s="156"/>
      <c r="F102" s="165"/>
      <c r="G102" s="174">
        <v>646.5</v>
      </c>
      <c r="H102" s="159" t="s">
        <v>163</v>
      </c>
      <c r="I102" s="160" t="s">
        <v>51</v>
      </c>
      <c r="J102" s="160" t="s">
        <v>25</v>
      </c>
      <c r="K102" s="161" t="s">
        <v>306</v>
      </c>
    </row>
    <row r="103" spans="1:12" s="161" customFormat="1" ht="18" x14ac:dyDescent="0.3">
      <c r="A103" s="189">
        <v>10</v>
      </c>
      <c r="B103" s="127" t="s">
        <v>311</v>
      </c>
      <c r="C103" s="130" t="s">
        <v>233</v>
      </c>
      <c r="D103" s="155"/>
      <c r="E103" s="156"/>
      <c r="F103" s="165"/>
      <c r="G103" s="174">
        <v>720</v>
      </c>
      <c r="H103" s="159" t="s">
        <v>163</v>
      </c>
      <c r="I103" s="160" t="s">
        <v>51</v>
      </c>
      <c r="J103" s="160" t="s">
        <v>25</v>
      </c>
      <c r="L103" s="161" t="s">
        <v>319</v>
      </c>
    </row>
    <row r="104" spans="1:12" s="161" customFormat="1" ht="36.6" customHeight="1" x14ac:dyDescent="0.3">
      <c r="A104" s="189">
        <v>11</v>
      </c>
      <c r="B104" s="127" t="s">
        <v>329</v>
      </c>
      <c r="C104" s="130" t="s">
        <v>330</v>
      </c>
      <c r="D104" s="155"/>
      <c r="E104" s="156"/>
      <c r="F104" s="165"/>
      <c r="G104" s="174">
        <v>6000</v>
      </c>
      <c r="H104" s="159" t="s">
        <v>163</v>
      </c>
      <c r="I104" s="160" t="s">
        <v>51</v>
      </c>
      <c r="J104" s="160" t="s">
        <v>25</v>
      </c>
      <c r="L104" s="161" t="s">
        <v>331</v>
      </c>
    </row>
    <row r="105" spans="1:12" s="161" customFormat="1" ht="18" x14ac:dyDescent="0.3">
      <c r="A105" s="188">
        <v>12</v>
      </c>
      <c r="B105" s="127" t="s">
        <v>312</v>
      </c>
      <c r="C105" s="130" t="s">
        <v>233</v>
      </c>
      <c r="D105" s="155"/>
      <c r="E105" s="156"/>
      <c r="F105" s="165"/>
      <c r="G105" s="174">
        <v>720</v>
      </c>
      <c r="H105" s="159" t="s">
        <v>163</v>
      </c>
      <c r="I105" s="160" t="s">
        <v>51</v>
      </c>
      <c r="J105" s="160" t="s">
        <v>25</v>
      </c>
      <c r="L105" s="161" t="s">
        <v>319</v>
      </c>
    </row>
    <row r="106" spans="1:12" s="161" customFormat="1" ht="18" x14ac:dyDescent="0.3">
      <c r="A106" s="189">
        <v>13</v>
      </c>
      <c r="B106" s="153" t="s">
        <v>134</v>
      </c>
      <c r="C106" s="154" t="s">
        <v>234</v>
      </c>
      <c r="D106" s="155" t="s">
        <v>4</v>
      </c>
      <c r="E106" s="156">
        <v>12.5</v>
      </c>
      <c r="F106" s="173">
        <v>6</v>
      </c>
      <c r="G106" s="174">
        <v>17.38</v>
      </c>
      <c r="H106" s="159" t="s">
        <v>163</v>
      </c>
      <c r="I106" s="160" t="s">
        <v>26</v>
      </c>
      <c r="J106" s="160" t="s">
        <v>25</v>
      </c>
      <c r="K106" s="161" t="s">
        <v>295</v>
      </c>
    </row>
    <row r="107" spans="1:12" s="161" customFormat="1" ht="18" x14ac:dyDescent="0.3">
      <c r="A107" s="189">
        <v>14</v>
      </c>
      <c r="B107" s="122" t="s">
        <v>313</v>
      </c>
      <c r="C107" s="154" t="s">
        <v>234</v>
      </c>
      <c r="D107" s="155"/>
      <c r="E107" s="156"/>
      <c r="F107" s="173"/>
      <c r="G107" s="174">
        <v>40</v>
      </c>
      <c r="H107" s="159" t="s">
        <v>163</v>
      </c>
      <c r="I107" s="160" t="s">
        <v>26</v>
      </c>
      <c r="J107" s="160" t="s">
        <v>25</v>
      </c>
      <c r="L107" s="161" t="s">
        <v>314</v>
      </c>
    </row>
    <row r="108" spans="1:12" s="161" customFormat="1" ht="18" x14ac:dyDescent="0.3">
      <c r="A108" s="188">
        <v>15</v>
      </c>
      <c r="B108" s="163" t="s">
        <v>148</v>
      </c>
      <c r="C108" s="154" t="s">
        <v>235</v>
      </c>
      <c r="D108" s="155" t="s">
        <v>5</v>
      </c>
      <c r="E108" s="156">
        <v>45</v>
      </c>
      <c r="F108" s="173">
        <v>6</v>
      </c>
      <c r="G108" s="174">
        <v>67.36</v>
      </c>
      <c r="H108" s="159" t="s">
        <v>163</v>
      </c>
      <c r="I108" s="160" t="s">
        <v>51</v>
      </c>
      <c r="J108" s="160" t="s">
        <v>25</v>
      </c>
      <c r="K108" s="161" t="s">
        <v>294</v>
      </c>
    </row>
    <row r="109" spans="1:12" ht="18" x14ac:dyDescent="0.3">
      <c r="A109" s="189">
        <v>16</v>
      </c>
      <c r="B109" s="122" t="s">
        <v>135</v>
      </c>
      <c r="C109" s="130" t="s">
        <v>236</v>
      </c>
      <c r="D109" s="123" t="s">
        <v>4</v>
      </c>
      <c r="E109" s="124">
        <v>34</v>
      </c>
      <c r="F109" s="142">
        <v>50</v>
      </c>
      <c r="G109" s="143">
        <f t="shared" ref="G109:G125" si="1">E109*F109/1.19</f>
        <v>1428.5714285714287</v>
      </c>
      <c r="H109" s="114" t="s">
        <v>163</v>
      </c>
      <c r="I109" s="115" t="s">
        <v>51</v>
      </c>
      <c r="J109" s="115" t="s">
        <v>25</v>
      </c>
    </row>
    <row r="110" spans="1:12" s="161" customFormat="1" ht="24" x14ac:dyDescent="0.3">
      <c r="A110" s="189">
        <v>17</v>
      </c>
      <c r="B110" s="153" t="s">
        <v>136</v>
      </c>
      <c r="C110" s="154" t="s">
        <v>237</v>
      </c>
      <c r="D110" s="155" t="s">
        <v>4</v>
      </c>
      <c r="E110" s="156">
        <v>2.4</v>
      </c>
      <c r="F110" s="173">
        <v>300</v>
      </c>
      <c r="G110" s="174">
        <v>712.8</v>
      </c>
      <c r="H110" s="159" t="s">
        <v>163</v>
      </c>
      <c r="I110" s="160" t="s">
        <v>51</v>
      </c>
      <c r="J110" s="160" t="s">
        <v>25</v>
      </c>
      <c r="K110" s="161" t="s">
        <v>293</v>
      </c>
    </row>
    <row r="111" spans="1:12" s="161" customFormat="1" ht="24" x14ac:dyDescent="0.3">
      <c r="A111" s="188">
        <v>18</v>
      </c>
      <c r="B111" s="153" t="s">
        <v>150</v>
      </c>
      <c r="C111" s="154" t="s">
        <v>238</v>
      </c>
      <c r="D111" s="155" t="s">
        <v>4</v>
      </c>
      <c r="E111" s="156">
        <v>3.2</v>
      </c>
      <c r="F111" s="173">
        <v>120</v>
      </c>
      <c r="G111" s="174">
        <v>178</v>
      </c>
      <c r="H111" s="159" t="s">
        <v>163</v>
      </c>
      <c r="I111" s="160" t="s">
        <v>26</v>
      </c>
      <c r="J111" s="160" t="s">
        <v>25</v>
      </c>
      <c r="K111" s="161" t="s">
        <v>300</v>
      </c>
    </row>
    <row r="112" spans="1:12" s="161" customFormat="1" ht="24" x14ac:dyDescent="0.3">
      <c r="A112" s="189">
        <v>19</v>
      </c>
      <c r="B112" s="153" t="s">
        <v>137</v>
      </c>
      <c r="C112" s="154" t="s">
        <v>239</v>
      </c>
      <c r="D112" s="155" t="s">
        <v>4</v>
      </c>
      <c r="E112" s="156">
        <v>2.5</v>
      </c>
      <c r="F112" s="173">
        <v>24</v>
      </c>
      <c r="G112" s="174">
        <v>26.64</v>
      </c>
      <c r="H112" s="159" t="s">
        <v>163</v>
      </c>
      <c r="I112" s="160" t="s">
        <v>51</v>
      </c>
      <c r="J112" s="160" t="s">
        <v>25</v>
      </c>
      <c r="K112" s="161" t="s">
        <v>299</v>
      </c>
    </row>
    <row r="113" spans="1:13" s="161" customFormat="1" ht="24" x14ac:dyDescent="0.3">
      <c r="A113" s="189">
        <v>20</v>
      </c>
      <c r="B113" s="153" t="s">
        <v>316</v>
      </c>
      <c r="C113" s="154" t="s">
        <v>240</v>
      </c>
      <c r="D113" s="155" t="s">
        <v>5</v>
      </c>
      <c r="E113" s="156">
        <v>5.8</v>
      </c>
      <c r="F113" s="173">
        <v>6</v>
      </c>
      <c r="G113" s="174">
        <v>13.44</v>
      </c>
      <c r="H113" s="159" t="s">
        <v>163</v>
      </c>
      <c r="I113" s="160" t="s">
        <v>51</v>
      </c>
      <c r="J113" s="160" t="s">
        <v>25</v>
      </c>
      <c r="K113" s="161" t="s">
        <v>301</v>
      </c>
    </row>
    <row r="114" spans="1:13" s="161" customFormat="1" ht="18" x14ac:dyDescent="0.3">
      <c r="A114" s="188">
        <v>21</v>
      </c>
      <c r="B114" s="153" t="s">
        <v>317</v>
      </c>
      <c r="C114" s="154" t="s">
        <v>315</v>
      </c>
      <c r="D114" s="155"/>
      <c r="E114" s="156"/>
      <c r="F114" s="173"/>
      <c r="G114" s="174">
        <v>103.2</v>
      </c>
      <c r="H114" s="159" t="s">
        <v>163</v>
      </c>
      <c r="I114" s="160" t="s">
        <v>51</v>
      </c>
      <c r="J114" s="160" t="s">
        <v>25</v>
      </c>
      <c r="L114" s="161" t="s">
        <v>318</v>
      </c>
    </row>
    <row r="115" spans="1:13" s="161" customFormat="1" ht="18" x14ac:dyDescent="0.3">
      <c r="A115" s="189">
        <v>22</v>
      </c>
      <c r="B115" s="153" t="s">
        <v>138</v>
      </c>
      <c r="C115" s="154" t="s">
        <v>241</v>
      </c>
      <c r="D115" s="155" t="s">
        <v>4</v>
      </c>
      <c r="E115" s="156">
        <v>8.5</v>
      </c>
      <c r="F115" s="173">
        <v>6</v>
      </c>
      <c r="G115" s="174">
        <v>13.02</v>
      </c>
      <c r="H115" s="159" t="s">
        <v>163</v>
      </c>
      <c r="I115" s="160" t="s">
        <v>51</v>
      </c>
      <c r="J115" s="160" t="s">
        <v>25</v>
      </c>
      <c r="K115" s="161" t="s">
        <v>298</v>
      </c>
    </row>
    <row r="116" spans="1:13" s="161" customFormat="1" ht="18" x14ac:dyDescent="0.3">
      <c r="A116" s="189">
        <v>23</v>
      </c>
      <c r="B116" s="153" t="s">
        <v>308</v>
      </c>
      <c r="C116" s="154" t="s">
        <v>241</v>
      </c>
      <c r="D116" s="155"/>
      <c r="E116" s="156"/>
      <c r="F116" s="173"/>
      <c r="G116" s="174">
        <v>195</v>
      </c>
      <c r="H116" s="159" t="s">
        <v>163</v>
      </c>
      <c r="I116" s="160" t="s">
        <v>51</v>
      </c>
      <c r="J116" s="160" t="s">
        <v>25</v>
      </c>
      <c r="L116" s="161" t="s">
        <v>307</v>
      </c>
      <c r="M116" s="161" t="s">
        <v>309</v>
      </c>
    </row>
    <row r="117" spans="1:13" s="161" customFormat="1" ht="36" x14ac:dyDescent="0.3">
      <c r="A117" s="188">
        <v>24</v>
      </c>
      <c r="B117" s="153" t="s">
        <v>139</v>
      </c>
      <c r="C117" s="154" t="s">
        <v>242</v>
      </c>
      <c r="D117" s="155" t="s">
        <v>4</v>
      </c>
      <c r="E117" s="156">
        <v>23</v>
      </c>
      <c r="F117" s="173">
        <v>12</v>
      </c>
      <c r="G117" s="174">
        <v>148.56</v>
      </c>
      <c r="H117" s="159" t="s">
        <v>163</v>
      </c>
      <c r="I117" s="160" t="s">
        <v>26</v>
      </c>
      <c r="J117" s="160" t="s">
        <v>25</v>
      </c>
      <c r="K117" s="161" t="s">
        <v>303</v>
      </c>
    </row>
    <row r="118" spans="1:13" s="161" customFormat="1" ht="36" x14ac:dyDescent="0.3">
      <c r="A118" s="189">
        <v>25</v>
      </c>
      <c r="B118" s="153" t="s">
        <v>140</v>
      </c>
      <c r="C118" s="154" t="s">
        <v>242</v>
      </c>
      <c r="D118" s="155" t="s">
        <v>4</v>
      </c>
      <c r="E118" s="156">
        <v>14.5</v>
      </c>
      <c r="F118" s="173">
        <v>48</v>
      </c>
      <c r="G118" s="174">
        <v>66.959999999999994</v>
      </c>
      <c r="H118" s="159" t="s">
        <v>163</v>
      </c>
      <c r="I118" s="160" t="s">
        <v>51</v>
      </c>
      <c r="J118" s="160" t="s">
        <v>25</v>
      </c>
      <c r="K118" s="161" t="s">
        <v>288</v>
      </c>
    </row>
    <row r="119" spans="1:13" ht="36" x14ac:dyDescent="0.3">
      <c r="A119" s="189">
        <v>26</v>
      </c>
      <c r="B119" s="175" t="s">
        <v>320</v>
      </c>
      <c r="C119" s="176" t="s">
        <v>322</v>
      </c>
      <c r="D119" s="177"/>
      <c r="E119" s="178"/>
      <c r="F119" s="179"/>
      <c r="G119" s="180">
        <v>324</v>
      </c>
      <c r="H119" s="181" t="s">
        <v>163</v>
      </c>
      <c r="I119" s="182" t="s">
        <v>51</v>
      </c>
      <c r="J119" s="182" t="s">
        <v>25</v>
      </c>
      <c r="L119" t="s">
        <v>321</v>
      </c>
    </row>
    <row r="120" spans="1:13" ht="36" x14ac:dyDescent="0.3">
      <c r="A120" s="188">
        <v>27</v>
      </c>
      <c r="B120" s="175" t="s">
        <v>327</v>
      </c>
      <c r="C120" s="176" t="s">
        <v>322</v>
      </c>
      <c r="D120" s="177"/>
      <c r="E120" s="178"/>
      <c r="F120" s="179"/>
      <c r="G120" s="180">
        <v>80</v>
      </c>
      <c r="H120" s="181" t="s">
        <v>163</v>
      </c>
      <c r="I120" s="182" t="s">
        <v>51</v>
      </c>
      <c r="J120" s="182" t="s">
        <v>25</v>
      </c>
      <c r="L120" t="s">
        <v>328</v>
      </c>
    </row>
    <row r="121" spans="1:13" s="161" customFormat="1" ht="36" x14ac:dyDescent="0.3">
      <c r="A121" s="189">
        <v>28</v>
      </c>
      <c r="B121" s="153" t="s">
        <v>146</v>
      </c>
      <c r="C121" s="154" t="s">
        <v>243</v>
      </c>
      <c r="D121" s="155" t="s">
        <v>4</v>
      </c>
      <c r="E121" s="156">
        <v>7.8</v>
      </c>
      <c r="F121" s="173">
        <v>170</v>
      </c>
      <c r="G121" s="174">
        <v>447</v>
      </c>
      <c r="H121" s="159" t="s">
        <v>163</v>
      </c>
      <c r="I121" s="160" t="s">
        <v>51</v>
      </c>
      <c r="J121" s="160" t="s">
        <v>25</v>
      </c>
      <c r="K121" s="161" t="s">
        <v>290</v>
      </c>
    </row>
    <row r="122" spans="1:13" s="161" customFormat="1" ht="18" x14ac:dyDescent="0.3">
      <c r="A122" s="189">
        <v>29</v>
      </c>
      <c r="B122" s="153" t="s">
        <v>141</v>
      </c>
      <c r="C122" s="169" t="s">
        <v>244</v>
      </c>
      <c r="D122" s="155" t="s">
        <v>4</v>
      </c>
      <c r="E122" s="156">
        <v>11.3</v>
      </c>
      <c r="F122" s="173">
        <v>24</v>
      </c>
      <c r="G122" s="174">
        <v>228.48</v>
      </c>
      <c r="H122" s="159" t="s">
        <v>163</v>
      </c>
      <c r="I122" s="160" t="s">
        <v>51</v>
      </c>
      <c r="J122" s="160" t="s">
        <v>25</v>
      </c>
      <c r="K122" s="161" t="s">
        <v>296</v>
      </c>
    </row>
    <row r="123" spans="1:13" s="161" customFormat="1" ht="18" x14ac:dyDescent="0.3">
      <c r="A123" s="188">
        <v>30</v>
      </c>
      <c r="B123" s="153" t="s">
        <v>142</v>
      </c>
      <c r="C123" s="169" t="s">
        <v>244</v>
      </c>
      <c r="D123" s="155" t="s">
        <v>4</v>
      </c>
      <c r="E123" s="156">
        <v>1.3</v>
      </c>
      <c r="F123" s="173">
        <v>22</v>
      </c>
      <c r="G123" s="174">
        <v>85.68</v>
      </c>
      <c r="H123" s="159" t="s">
        <v>163</v>
      </c>
      <c r="I123" s="160" t="s">
        <v>26</v>
      </c>
      <c r="J123" s="160" t="s">
        <v>25</v>
      </c>
      <c r="K123" s="161" t="s">
        <v>297</v>
      </c>
    </row>
    <row r="124" spans="1:13" s="161" customFormat="1" ht="36" x14ac:dyDescent="0.3">
      <c r="A124" s="189">
        <v>31</v>
      </c>
      <c r="B124" s="153" t="s">
        <v>149</v>
      </c>
      <c r="C124" s="154" t="s">
        <v>245</v>
      </c>
      <c r="D124" s="155" t="s">
        <v>4</v>
      </c>
      <c r="E124" s="156">
        <v>53</v>
      </c>
      <c r="F124" s="173">
        <v>12</v>
      </c>
      <c r="G124" s="174">
        <v>182</v>
      </c>
      <c r="H124" s="159" t="s">
        <v>163</v>
      </c>
      <c r="I124" s="160" t="s">
        <v>51</v>
      </c>
      <c r="J124" s="160" t="s">
        <v>25</v>
      </c>
      <c r="K124" s="161" t="s">
        <v>291</v>
      </c>
    </row>
    <row r="125" spans="1:13" s="161" customFormat="1" ht="36" x14ac:dyDescent="0.3">
      <c r="A125" s="189">
        <v>32</v>
      </c>
      <c r="B125" s="153" t="s">
        <v>143</v>
      </c>
      <c r="C125" s="154" t="s">
        <v>245</v>
      </c>
      <c r="D125" s="155" t="s">
        <v>4</v>
      </c>
      <c r="E125" s="162">
        <v>15.5</v>
      </c>
      <c r="F125" s="173">
        <v>50</v>
      </c>
      <c r="G125" s="174">
        <f t="shared" si="1"/>
        <v>651.26050420168065</v>
      </c>
      <c r="H125" s="159" t="s">
        <v>163</v>
      </c>
      <c r="I125" s="160" t="s">
        <v>51</v>
      </c>
      <c r="J125" s="160" t="s">
        <v>25</v>
      </c>
      <c r="K125" s="161" t="s">
        <v>292</v>
      </c>
    </row>
    <row r="126" spans="1:13" s="161" customFormat="1" ht="24" x14ac:dyDescent="0.3">
      <c r="A126" s="188">
        <v>33</v>
      </c>
      <c r="B126" s="153" t="s">
        <v>144</v>
      </c>
      <c r="C126" s="154" t="s">
        <v>246</v>
      </c>
      <c r="D126" s="155" t="s">
        <v>4</v>
      </c>
      <c r="E126" s="162">
        <v>5.15</v>
      </c>
      <c r="F126" s="165">
        <v>30</v>
      </c>
      <c r="G126" s="174">
        <v>5.0999999999999996</v>
      </c>
      <c r="H126" s="159" t="s">
        <v>163</v>
      </c>
      <c r="I126" s="160" t="s">
        <v>51</v>
      </c>
      <c r="J126" s="160" t="s">
        <v>25</v>
      </c>
      <c r="K126" s="161" t="s">
        <v>302</v>
      </c>
    </row>
    <row r="127" spans="1:13" s="161" customFormat="1" ht="36" x14ac:dyDescent="0.3">
      <c r="A127" s="189">
        <v>34</v>
      </c>
      <c r="B127" s="153" t="s">
        <v>325</v>
      </c>
      <c r="C127" s="176" t="s">
        <v>322</v>
      </c>
      <c r="D127" s="155"/>
      <c r="E127" s="162"/>
      <c r="F127" s="165"/>
      <c r="G127" s="174">
        <v>174</v>
      </c>
      <c r="H127" s="159" t="s">
        <v>163</v>
      </c>
      <c r="I127" s="160" t="s">
        <v>51</v>
      </c>
      <c r="J127" s="160" t="s">
        <v>25</v>
      </c>
      <c r="L127" s="161" t="s">
        <v>326</v>
      </c>
    </row>
    <row r="128" spans="1:13" s="161" customFormat="1" ht="18" x14ac:dyDescent="0.3">
      <c r="A128" s="189">
        <v>35</v>
      </c>
      <c r="B128" s="153" t="s">
        <v>147</v>
      </c>
      <c r="C128" s="154" t="s">
        <v>247</v>
      </c>
      <c r="D128" s="155" t="s">
        <v>4</v>
      </c>
      <c r="E128" s="162">
        <v>5.5</v>
      </c>
      <c r="F128" s="165">
        <v>5</v>
      </c>
      <c r="G128" s="174">
        <v>15.06</v>
      </c>
      <c r="H128" s="159" t="s">
        <v>163</v>
      </c>
      <c r="I128" s="160" t="s">
        <v>26</v>
      </c>
      <c r="J128" s="160" t="s">
        <v>25</v>
      </c>
      <c r="K128" s="161" t="s">
        <v>289</v>
      </c>
    </row>
    <row r="129" spans="1:12" s="161" customFormat="1" ht="18" x14ac:dyDescent="0.3">
      <c r="A129" s="188">
        <v>36</v>
      </c>
      <c r="B129" s="122" t="s">
        <v>145</v>
      </c>
      <c r="C129" s="130" t="s">
        <v>233</v>
      </c>
      <c r="D129" s="123" t="s">
        <v>4</v>
      </c>
      <c r="E129" s="124">
        <v>18.5</v>
      </c>
      <c r="F129" s="142">
        <v>5</v>
      </c>
      <c r="G129" s="143">
        <v>64.680000000000007</v>
      </c>
      <c r="H129" s="114" t="s">
        <v>163</v>
      </c>
      <c r="I129" s="115" t="s">
        <v>51</v>
      </c>
      <c r="J129" s="115" t="s">
        <v>25</v>
      </c>
      <c r="K129" t="s">
        <v>283</v>
      </c>
    </row>
    <row r="130" spans="1:12" s="161" customFormat="1" ht="18" x14ac:dyDescent="0.3">
      <c r="A130" s="189">
        <v>37</v>
      </c>
      <c r="B130" s="122" t="s">
        <v>338</v>
      </c>
      <c r="C130" s="130" t="s">
        <v>233</v>
      </c>
      <c r="D130" s="123"/>
      <c r="E130" s="124"/>
      <c r="F130" s="142"/>
      <c r="G130" s="143">
        <v>880</v>
      </c>
      <c r="H130" s="114" t="s">
        <v>163</v>
      </c>
      <c r="I130" s="115" t="s">
        <v>51</v>
      </c>
      <c r="J130" s="115" t="s">
        <v>25</v>
      </c>
      <c r="K130"/>
      <c r="L130" s="161" t="s">
        <v>339</v>
      </c>
    </row>
    <row r="131" spans="1:12" ht="36" x14ac:dyDescent="0.3">
      <c r="A131" s="189">
        <v>38</v>
      </c>
      <c r="B131" s="185" t="s">
        <v>332</v>
      </c>
      <c r="C131" s="130" t="s">
        <v>330</v>
      </c>
      <c r="D131" s="123"/>
      <c r="E131" s="124"/>
      <c r="F131" s="142"/>
      <c r="G131" s="143">
        <v>1350</v>
      </c>
      <c r="H131" s="114" t="s">
        <v>163</v>
      </c>
      <c r="I131" s="115" t="s">
        <v>51</v>
      </c>
      <c r="J131" s="115" t="s">
        <v>25</v>
      </c>
      <c r="L131" t="s">
        <v>333</v>
      </c>
    </row>
    <row r="132" spans="1:12" ht="17.399999999999999" x14ac:dyDescent="0.3">
      <c r="A132" s="326" t="s">
        <v>6</v>
      </c>
      <c r="B132" s="326"/>
      <c r="C132" s="326"/>
      <c r="D132" s="326"/>
      <c r="E132" s="326"/>
      <c r="F132" s="326"/>
      <c r="G132" s="140">
        <f>SUM(G95:G131)</f>
        <v>16945.991932773108</v>
      </c>
      <c r="H132" s="326" t="s">
        <v>39</v>
      </c>
      <c r="I132" s="326"/>
      <c r="J132" s="141">
        <f>G132*1.19</f>
        <v>20165.730399999997</v>
      </c>
    </row>
    <row r="133" spans="1:12" ht="18" thickBot="1" x14ac:dyDescent="0.35">
      <c r="A133" s="285" t="s">
        <v>13</v>
      </c>
      <c r="B133" s="263"/>
      <c r="C133" s="263"/>
      <c r="D133" s="263"/>
      <c r="E133" s="263"/>
      <c r="F133" s="263"/>
      <c r="G133" s="263"/>
      <c r="H133" s="263"/>
      <c r="I133" s="263"/>
      <c r="J133" s="263"/>
    </row>
    <row r="134" spans="1:12" ht="18" thickBot="1" x14ac:dyDescent="0.35">
      <c r="A134" s="327" t="s">
        <v>14</v>
      </c>
      <c r="B134" s="278"/>
      <c r="C134" s="278"/>
      <c r="D134" s="278"/>
      <c r="E134" s="278"/>
      <c r="F134" s="278"/>
      <c r="G134" s="278"/>
      <c r="H134" s="278"/>
      <c r="I134" s="278"/>
      <c r="J134" s="278"/>
    </row>
    <row r="135" spans="1:12" ht="24" x14ac:dyDescent="0.3">
      <c r="A135" s="316">
        <v>1</v>
      </c>
      <c r="B135" s="196" t="s">
        <v>152</v>
      </c>
      <c r="C135" s="197" t="s">
        <v>248</v>
      </c>
      <c r="D135" s="34" t="s">
        <v>15</v>
      </c>
      <c r="E135" s="46">
        <v>10000</v>
      </c>
      <c r="F135" s="190">
        <v>1</v>
      </c>
      <c r="G135" s="318">
        <v>82352.94</v>
      </c>
      <c r="H135" s="320" t="s">
        <v>163</v>
      </c>
      <c r="I135" s="322" t="s">
        <v>26</v>
      </c>
      <c r="J135" s="324" t="s">
        <v>25</v>
      </c>
    </row>
    <row r="136" spans="1:12" ht="36" x14ac:dyDescent="0.3">
      <c r="A136" s="317"/>
      <c r="B136" s="192" t="s">
        <v>50</v>
      </c>
      <c r="C136" s="193" t="s">
        <v>249</v>
      </c>
      <c r="D136" s="18" t="s">
        <v>15</v>
      </c>
      <c r="E136" s="45">
        <v>20000</v>
      </c>
      <c r="F136" s="55">
        <v>1</v>
      </c>
      <c r="G136" s="319"/>
      <c r="H136" s="321"/>
      <c r="I136" s="323"/>
      <c r="J136" s="325"/>
    </row>
    <row r="137" spans="1:12" ht="17.399999999999999" x14ac:dyDescent="0.3">
      <c r="A137" s="328" t="s">
        <v>6</v>
      </c>
      <c r="B137" s="329"/>
      <c r="C137" s="329"/>
      <c r="D137" s="329"/>
      <c r="E137" s="329"/>
      <c r="F137" s="330"/>
      <c r="G137" s="140">
        <f>SUM(G135:G136)</f>
        <v>82352.94</v>
      </c>
      <c r="H137" s="326" t="s">
        <v>39</v>
      </c>
      <c r="I137" s="326"/>
      <c r="J137" s="141">
        <f>G137*1.19</f>
        <v>97999.998599999992</v>
      </c>
    </row>
    <row r="138" spans="1:12" ht="18" thickBot="1" x14ac:dyDescent="0.35">
      <c r="A138" s="285" t="s">
        <v>16</v>
      </c>
      <c r="B138" s="263"/>
      <c r="C138" s="263"/>
      <c r="D138" s="263"/>
      <c r="E138" s="263"/>
      <c r="F138" s="263"/>
      <c r="G138" s="263"/>
      <c r="H138" s="263"/>
      <c r="I138" s="263"/>
      <c r="J138" s="331"/>
    </row>
    <row r="139" spans="1:12" ht="18" thickBot="1" x14ac:dyDescent="0.35">
      <c r="A139" s="267" t="s">
        <v>17</v>
      </c>
      <c r="B139" s="268"/>
      <c r="C139" s="268"/>
      <c r="D139" s="268"/>
      <c r="E139" s="268"/>
      <c r="F139" s="268"/>
      <c r="G139" s="268"/>
      <c r="H139" s="268"/>
      <c r="I139" s="268"/>
      <c r="J139" s="268"/>
    </row>
    <row r="140" spans="1:12" ht="84.6" thickBot="1" x14ac:dyDescent="0.35">
      <c r="A140" s="63">
        <v>1</v>
      </c>
      <c r="B140" s="64" t="s">
        <v>153</v>
      </c>
      <c r="C140" s="147" t="s">
        <v>250</v>
      </c>
      <c r="D140" s="65" t="s">
        <v>15</v>
      </c>
      <c r="E140" s="66">
        <v>666.67</v>
      </c>
      <c r="F140" s="67">
        <v>12</v>
      </c>
      <c r="G140" s="31">
        <v>8403.36</v>
      </c>
      <c r="H140" s="95" t="s">
        <v>163</v>
      </c>
      <c r="I140" s="68" t="s">
        <v>26</v>
      </c>
      <c r="J140" s="16" t="s">
        <v>25</v>
      </c>
    </row>
    <row r="141" spans="1:12" ht="18" thickBot="1" x14ac:dyDescent="0.35">
      <c r="A141" s="264" t="s">
        <v>6</v>
      </c>
      <c r="B141" s="265"/>
      <c r="C141" s="265"/>
      <c r="D141" s="265"/>
      <c r="E141" s="265"/>
      <c r="F141" s="266"/>
      <c r="G141" s="26">
        <f>SUM(G140:G140)</f>
        <v>8403.36</v>
      </c>
      <c r="H141" s="264" t="s">
        <v>39</v>
      </c>
      <c r="I141" s="266"/>
      <c r="J141" s="82">
        <f>G141*1.19</f>
        <v>9999.9984000000004</v>
      </c>
    </row>
    <row r="142" spans="1:12" ht="18" thickBot="1" x14ac:dyDescent="0.35">
      <c r="A142" s="261" t="s">
        <v>18</v>
      </c>
      <c r="B142" s="262"/>
      <c r="C142" s="262"/>
      <c r="D142" s="262"/>
      <c r="E142" s="262"/>
      <c r="F142" s="262"/>
      <c r="G142" s="262"/>
      <c r="H142" s="262"/>
      <c r="I142" s="262"/>
      <c r="J142" s="262"/>
    </row>
    <row r="143" spans="1:12" ht="18" thickBot="1" x14ac:dyDescent="0.35">
      <c r="A143" s="267" t="s">
        <v>19</v>
      </c>
      <c r="B143" s="268"/>
      <c r="C143" s="268"/>
      <c r="D143" s="268"/>
      <c r="E143" s="268"/>
      <c r="F143" s="268"/>
      <c r="G143" s="268"/>
      <c r="H143" s="268"/>
      <c r="I143" s="268"/>
      <c r="J143" s="268"/>
    </row>
    <row r="144" spans="1:12" ht="84.6" thickBot="1" x14ac:dyDescent="0.35">
      <c r="A144" s="5">
        <v>1</v>
      </c>
      <c r="B144" s="33" t="s">
        <v>154</v>
      </c>
      <c r="C144" s="146" t="s">
        <v>264</v>
      </c>
      <c r="D144" s="34" t="s">
        <v>15</v>
      </c>
      <c r="E144" s="46">
        <v>1000</v>
      </c>
      <c r="F144" s="35">
        <v>12</v>
      </c>
      <c r="G144" s="36">
        <v>16806.72</v>
      </c>
      <c r="H144" s="91" t="s">
        <v>163</v>
      </c>
      <c r="I144" s="37" t="s">
        <v>26</v>
      </c>
      <c r="J144" s="29" t="s">
        <v>25</v>
      </c>
    </row>
    <row r="145" spans="1:10" ht="17.399999999999999" x14ac:dyDescent="0.3">
      <c r="A145" s="280" t="s">
        <v>6</v>
      </c>
      <c r="B145" s="281"/>
      <c r="C145" s="281"/>
      <c r="D145" s="281"/>
      <c r="E145" s="281"/>
      <c r="F145" s="282"/>
      <c r="G145" s="117">
        <f>SUM(G144:G144)</f>
        <v>16806.72</v>
      </c>
      <c r="H145" s="280" t="s">
        <v>39</v>
      </c>
      <c r="I145" s="282"/>
      <c r="J145" s="226">
        <f>G145*1.19</f>
        <v>19999.996800000001</v>
      </c>
    </row>
    <row r="146" spans="1:10" ht="17.399999999999999" x14ac:dyDescent="0.3">
      <c r="A146" s="230"/>
      <c r="B146" s="230"/>
      <c r="C146" s="230"/>
      <c r="D146" s="230"/>
      <c r="E146" s="230"/>
      <c r="F146" s="230"/>
      <c r="G146" s="231"/>
      <c r="H146" s="230"/>
      <c r="I146" s="230"/>
      <c r="J146" s="232"/>
    </row>
    <row r="147" spans="1:10" ht="17.399999999999999" x14ac:dyDescent="0.3">
      <c r="A147" s="10"/>
      <c r="B147" s="10"/>
      <c r="C147" s="10"/>
      <c r="D147" s="10"/>
      <c r="E147" s="10"/>
      <c r="F147" s="10"/>
      <c r="G147" s="220"/>
      <c r="H147" s="10"/>
      <c r="I147" s="10"/>
      <c r="J147" s="221"/>
    </row>
    <row r="148" spans="1:10" ht="17.399999999999999" x14ac:dyDescent="0.3">
      <c r="A148" s="227"/>
      <c r="B148" s="227"/>
      <c r="C148" s="227"/>
      <c r="D148" s="227"/>
      <c r="E148" s="227"/>
      <c r="F148" s="227"/>
      <c r="G148" s="228"/>
      <c r="H148" s="227"/>
      <c r="I148" s="227"/>
      <c r="J148" s="229"/>
    </row>
    <row r="149" spans="1:10" ht="17.399999999999999" x14ac:dyDescent="0.3">
      <c r="A149" s="332" t="s">
        <v>20</v>
      </c>
      <c r="B149" s="333"/>
      <c r="C149" s="333"/>
      <c r="D149" s="333"/>
      <c r="E149" s="333"/>
      <c r="F149" s="333"/>
      <c r="G149" s="333"/>
      <c r="H149" s="333"/>
      <c r="I149" s="333"/>
      <c r="J149" s="333"/>
    </row>
    <row r="150" spans="1:10" ht="17.399999999999999" x14ac:dyDescent="0.3">
      <c r="A150" s="306" t="s">
        <v>21</v>
      </c>
      <c r="B150" s="307"/>
      <c r="C150" s="307"/>
      <c r="D150" s="307"/>
      <c r="E150" s="307"/>
      <c r="F150" s="307"/>
      <c r="G150" s="307"/>
      <c r="H150" s="307"/>
      <c r="I150" s="307"/>
      <c r="J150" s="307"/>
    </row>
    <row r="151" spans="1:10" s="198" customFormat="1" ht="36" x14ac:dyDescent="0.3">
      <c r="A151" s="121">
        <v>1</v>
      </c>
      <c r="B151" s="210" t="s">
        <v>43</v>
      </c>
      <c r="C151" s="211" t="s">
        <v>251</v>
      </c>
      <c r="D151" s="189" t="s">
        <v>4</v>
      </c>
      <c r="E151" s="212">
        <v>1500</v>
      </c>
      <c r="F151" s="213">
        <v>1</v>
      </c>
      <c r="G151" s="214">
        <v>1896</v>
      </c>
      <c r="H151" s="114" t="s">
        <v>163</v>
      </c>
      <c r="I151" s="115" t="s">
        <v>26</v>
      </c>
      <c r="J151" s="115" t="s">
        <v>25</v>
      </c>
    </row>
    <row r="152" spans="1:10" s="198" customFormat="1" ht="36" x14ac:dyDescent="0.3">
      <c r="A152" s="121">
        <v>2</v>
      </c>
      <c r="B152" s="215" t="s">
        <v>343</v>
      </c>
      <c r="C152" s="211" t="s">
        <v>258</v>
      </c>
      <c r="D152" s="189"/>
      <c r="E152" s="212"/>
      <c r="F152" s="213"/>
      <c r="G152" s="214">
        <v>126050.42</v>
      </c>
      <c r="H152" s="114" t="s">
        <v>163</v>
      </c>
      <c r="I152" s="115" t="s">
        <v>26</v>
      </c>
      <c r="J152" s="115" t="s">
        <v>25</v>
      </c>
    </row>
    <row r="153" spans="1:10" ht="24" x14ac:dyDescent="0.3">
      <c r="A153" s="121">
        <v>3</v>
      </c>
      <c r="B153" s="210" t="s">
        <v>41</v>
      </c>
      <c r="C153" s="211" t="s">
        <v>252</v>
      </c>
      <c r="D153" s="189" t="s">
        <v>4</v>
      </c>
      <c r="E153" s="212">
        <v>20000</v>
      </c>
      <c r="F153" s="213">
        <v>1</v>
      </c>
      <c r="G153" s="214">
        <v>6700</v>
      </c>
      <c r="H153" s="114" t="s">
        <v>163</v>
      </c>
      <c r="I153" s="115" t="s">
        <v>26</v>
      </c>
      <c r="J153" s="115" t="s">
        <v>25</v>
      </c>
    </row>
    <row r="154" spans="1:10" s="198" customFormat="1" ht="36" x14ac:dyDescent="0.3">
      <c r="A154" s="121">
        <v>4</v>
      </c>
      <c r="B154" s="210" t="s">
        <v>42</v>
      </c>
      <c r="C154" s="211" t="s">
        <v>253</v>
      </c>
      <c r="D154" s="189" t="s">
        <v>4</v>
      </c>
      <c r="E154" s="212">
        <v>80</v>
      </c>
      <c r="F154" s="213">
        <v>48</v>
      </c>
      <c r="G154" s="214">
        <v>8607</v>
      </c>
      <c r="H154" s="114" t="s">
        <v>163</v>
      </c>
      <c r="I154" s="115" t="s">
        <v>26</v>
      </c>
      <c r="J154" s="115" t="s">
        <v>25</v>
      </c>
    </row>
    <row r="155" spans="1:10" s="198" customFormat="1" ht="24" x14ac:dyDescent="0.3">
      <c r="A155" s="121">
        <v>5</v>
      </c>
      <c r="B155" s="210" t="s">
        <v>44</v>
      </c>
      <c r="C155" s="211" t="s">
        <v>254</v>
      </c>
      <c r="D155" s="189" t="s">
        <v>4</v>
      </c>
      <c r="E155" s="212">
        <v>20000</v>
      </c>
      <c r="F155" s="213">
        <v>1</v>
      </c>
      <c r="G155" s="214">
        <v>14122</v>
      </c>
      <c r="H155" s="114" t="s">
        <v>163</v>
      </c>
      <c r="I155" s="115" t="s">
        <v>26</v>
      </c>
      <c r="J155" s="115" t="s">
        <v>25</v>
      </c>
    </row>
    <row r="156" spans="1:10" ht="60" x14ac:dyDescent="0.3">
      <c r="A156" s="121">
        <v>6</v>
      </c>
      <c r="B156" s="210" t="s">
        <v>180</v>
      </c>
      <c r="C156" s="211" t="s">
        <v>340</v>
      </c>
      <c r="D156" s="189" t="s">
        <v>5</v>
      </c>
      <c r="E156" s="212">
        <v>48500</v>
      </c>
      <c r="F156" s="213">
        <v>1</v>
      </c>
      <c r="G156" s="214">
        <f t="shared" ref="G156" si="2">F156*E156/1.19</f>
        <v>40756.302521008409</v>
      </c>
      <c r="H156" s="114" t="s">
        <v>163</v>
      </c>
      <c r="I156" s="115" t="s">
        <v>26</v>
      </c>
      <c r="J156" s="115" t="s">
        <v>25</v>
      </c>
    </row>
    <row r="157" spans="1:10" ht="43.2" customHeight="1" x14ac:dyDescent="0.3">
      <c r="A157" s="121">
        <v>7</v>
      </c>
      <c r="B157" s="210" t="s">
        <v>344</v>
      </c>
      <c r="C157" s="211" t="s">
        <v>345</v>
      </c>
      <c r="D157" s="189"/>
      <c r="E157" s="212"/>
      <c r="F157" s="213"/>
      <c r="G157" s="214">
        <v>5882</v>
      </c>
      <c r="H157" s="114" t="s">
        <v>163</v>
      </c>
      <c r="I157" s="115" t="s">
        <v>26</v>
      </c>
      <c r="J157" s="115" t="s">
        <v>25</v>
      </c>
    </row>
    <row r="158" spans="1:10" s="198" customFormat="1" ht="36" x14ac:dyDescent="0.3">
      <c r="A158" s="121">
        <v>8</v>
      </c>
      <c r="B158" s="210" t="s">
        <v>54</v>
      </c>
      <c r="C158" s="211" t="s">
        <v>255</v>
      </c>
      <c r="D158" s="189" t="s">
        <v>4</v>
      </c>
      <c r="E158" s="212">
        <v>6820</v>
      </c>
      <c r="F158" s="213">
        <v>1</v>
      </c>
      <c r="G158" s="214">
        <v>5042</v>
      </c>
      <c r="H158" s="114" t="s">
        <v>163</v>
      </c>
      <c r="I158" s="115" t="s">
        <v>26</v>
      </c>
      <c r="J158" s="115" t="s">
        <v>25</v>
      </c>
    </row>
    <row r="159" spans="1:10" s="198" customFormat="1" ht="24" x14ac:dyDescent="0.3">
      <c r="A159" s="121">
        <v>9</v>
      </c>
      <c r="B159" s="210" t="s">
        <v>45</v>
      </c>
      <c r="C159" s="211" t="s">
        <v>256</v>
      </c>
      <c r="D159" s="189" t="s">
        <v>4</v>
      </c>
      <c r="E159" s="212">
        <v>300</v>
      </c>
      <c r="F159" s="213">
        <v>12</v>
      </c>
      <c r="G159" s="214">
        <v>8964</v>
      </c>
      <c r="H159" s="114" t="s">
        <v>163</v>
      </c>
      <c r="I159" s="115" t="s">
        <v>26</v>
      </c>
      <c r="J159" s="115" t="s">
        <v>25</v>
      </c>
    </row>
    <row r="160" spans="1:10" s="198" customFormat="1" ht="32.4" customHeight="1" x14ac:dyDescent="0.3">
      <c r="A160" s="121">
        <v>10</v>
      </c>
      <c r="B160" s="199" t="s">
        <v>342</v>
      </c>
      <c r="C160" s="149" t="s">
        <v>341</v>
      </c>
      <c r="D160" s="17"/>
      <c r="E160" s="45"/>
      <c r="F160" s="201"/>
      <c r="G160" s="209">
        <v>4200</v>
      </c>
      <c r="H160" s="194" t="s">
        <v>163</v>
      </c>
      <c r="I160" s="195" t="s">
        <v>26</v>
      </c>
      <c r="J160" s="195" t="s">
        <v>25</v>
      </c>
    </row>
    <row r="161" spans="1:10" ht="36" x14ac:dyDescent="0.3">
      <c r="A161" s="121">
        <v>11</v>
      </c>
      <c r="B161" s="202" t="s">
        <v>46</v>
      </c>
      <c r="C161" s="200" t="s">
        <v>257</v>
      </c>
      <c r="D161" s="203" t="s">
        <v>47</v>
      </c>
      <c r="E161" s="47">
        <v>40000</v>
      </c>
      <c r="F161" s="204">
        <v>1</v>
      </c>
      <c r="G161" s="111">
        <v>7563.02</v>
      </c>
      <c r="H161" s="114" t="s">
        <v>163</v>
      </c>
      <c r="I161" s="115" t="s">
        <v>26</v>
      </c>
      <c r="J161" s="115" t="s">
        <v>25</v>
      </c>
    </row>
    <row r="162" spans="1:10" s="198" customFormat="1" ht="27.6" customHeight="1" x14ac:dyDescent="0.3">
      <c r="A162" s="121">
        <v>12</v>
      </c>
      <c r="B162" s="202" t="s">
        <v>155</v>
      </c>
      <c r="C162" s="200" t="s">
        <v>254</v>
      </c>
      <c r="D162" s="203" t="s">
        <v>5</v>
      </c>
      <c r="E162" s="47">
        <v>1250</v>
      </c>
      <c r="F162" s="204">
        <v>4</v>
      </c>
      <c r="G162" s="111">
        <v>4400</v>
      </c>
      <c r="H162" s="114" t="s">
        <v>163</v>
      </c>
      <c r="I162" s="115" t="s">
        <v>26</v>
      </c>
      <c r="J162" s="115" t="s">
        <v>25</v>
      </c>
    </row>
    <row r="163" spans="1:10" s="198" customFormat="1" ht="36" x14ac:dyDescent="0.3">
      <c r="A163" s="121">
        <v>13</v>
      </c>
      <c r="B163" s="202" t="s">
        <v>48</v>
      </c>
      <c r="C163" s="200" t="s">
        <v>258</v>
      </c>
      <c r="D163" s="203" t="s">
        <v>4</v>
      </c>
      <c r="E163" s="47">
        <v>200</v>
      </c>
      <c r="F163" s="204">
        <v>12</v>
      </c>
      <c r="G163" s="111">
        <v>3192</v>
      </c>
      <c r="H163" s="114" t="s">
        <v>163</v>
      </c>
      <c r="I163" s="115" t="s">
        <v>26</v>
      </c>
      <c r="J163" s="115" t="s">
        <v>25</v>
      </c>
    </row>
    <row r="164" spans="1:10" ht="36" customHeight="1" thickBot="1" x14ac:dyDescent="0.35">
      <c r="A164" s="121">
        <v>14</v>
      </c>
      <c r="B164" s="205" t="s">
        <v>181</v>
      </c>
      <c r="C164" s="206" t="s">
        <v>263</v>
      </c>
      <c r="D164" s="207" t="s">
        <v>52</v>
      </c>
      <c r="E164" s="69">
        <v>90000</v>
      </c>
      <c r="F164" s="208">
        <v>1</v>
      </c>
      <c r="G164" s="112">
        <v>56760</v>
      </c>
      <c r="H164" s="114" t="s">
        <v>163</v>
      </c>
      <c r="I164" s="115" t="s">
        <v>26</v>
      </c>
      <c r="J164" s="115" t="s">
        <v>25</v>
      </c>
    </row>
    <row r="165" spans="1:10" ht="18" thickBot="1" x14ac:dyDescent="0.35">
      <c r="A165" s="264" t="s">
        <v>6</v>
      </c>
      <c r="B165" s="265"/>
      <c r="C165" s="265"/>
      <c r="D165" s="265"/>
      <c r="E165" s="265"/>
      <c r="F165" s="266"/>
      <c r="G165" s="42">
        <f>SUM(G151:G164)</f>
        <v>294134.74252100836</v>
      </c>
      <c r="H165" s="334" t="s">
        <v>39</v>
      </c>
      <c r="I165" s="335"/>
      <c r="J165" s="113">
        <f>G165*1.19</f>
        <v>350020.34359999991</v>
      </c>
    </row>
    <row r="166" spans="1:10" ht="18" thickBot="1" x14ac:dyDescent="0.35">
      <c r="A166" s="261" t="s">
        <v>174</v>
      </c>
      <c r="B166" s="262"/>
      <c r="C166" s="262"/>
      <c r="D166" s="262"/>
      <c r="E166" s="262"/>
      <c r="F166" s="262"/>
      <c r="G166" s="262"/>
      <c r="H166" s="263"/>
      <c r="I166" s="263"/>
      <c r="J166" s="262"/>
    </row>
    <row r="167" spans="1:10" ht="18" thickBot="1" x14ac:dyDescent="0.35">
      <c r="A167" s="327" t="s">
        <v>182</v>
      </c>
      <c r="B167" s="278"/>
      <c r="C167" s="278"/>
      <c r="D167" s="278"/>
      <c r="E167" s="278"/>
      <c r="F167" s="278"/>
      <c r="G167" s="278"/>
      <c r="H167" s="278"/>
      <c r="I167" s="278"/>
      <c r="J167" s="278"/>
    </row>
    <row r="168" spans="1:10" ht="48.6" thickBot="1" x14ac:dyDescent="0.35">
      <c r="A168" s="243">
        <v>1</v>
      </c>
      <c r="B168" s="253" t="s">
        <v>365</v>
      </c>
      <c r="C168" s="254" t="s">
        <v>259</v>
      </c>
      <c r="D168" s="255" t="s">
        <v>4</v>
      </c>
      <c r="E168" s="256">
        <v>21400</v>
      </c>
      <c r="F168" s="257">
        <v>1</v>
      </c>
      <c r="G168" s="256">
        <v>50421</v>
      </c>
      <c r="H168" s="258" t="s">
        <v>442</v>
      </c>
      <c r="I168" s="259" t="s">
        <v>443</v>
      </c>
      <c r="J168" s="260" t="s">
        <v>25</v>
      </c>
    </row>
    <row r="169" spans="1:10" ht="24" x14ac:dyDescent="0.3">
      <c r="A169" s="247">
        <v>1</v>
      </c>
      <c r="B169" s="250" t="s">
        <v>366</v>
      </c>
      <c r="C169" s="251" t="s">
        <v>444</v>
      </c>
      <c r="D169" s="248"/>
      <c r="E169" s="245"/>
      <c r="F169" s="242"/>
      <c r="G169" s="249">
        <v>27.89915966386555</v>
      </c>
      <c r="H169" s="194" t="s">
        <v>442</v>
      </c>
      <c r="I169" s="195" t="s">
        <v>443</v>
      </c>
      <c r="J169" s="195" t="s">
        <v>25</v>
      </c>
    </row>
    <row r="170" spans="1:10" ht="24" x14ac:dyDescent="0.3">
      <c r="A170" s="121">
        <v>2</v>
      </c>
      <c r="B170" s="252" t="s">
        <v>367</v>
      </c>
      <c r="C170" s="211" t="s">
        <v>444</v>
      </c>
      <c r="D170" s="189"/>
      <c r="E170" s="212"/>
      <c r="F170" s="213"/>
      <c r="G170" s="244">
        <v>48.588235294117652</v>
      </c>
      <c r="H170" s="114" t="s">
        <v>442</v>
      </c>
      <c r="I170" s="115" t="s">
        <v>443</v>
      </c>
      <c r="J170" s="115" t="s">
        <v>25</v>
      </c>
    </row>
    <row r="171" spans="1:10" ht="24" x14ac:dyDescent="0.3">
      <c r="A171" s="121">
        <v>3</v>
      </c>
      <c r="B171" s="252" t="s">
        <v>368</v>
      </c>
      <c r="C171" s="211" t="s">
        <v>444</v>
      </c>
      <c r="D171" s="189"/>
      <c r="E171" s="212"/>
      <c r="F171" s="213"/>
      <c r="G171" s="244">
        <v>32.773109243697483</v>
      </c>
      <c r="H171" s="114" t="s">
        <v>442</v>
      </c>
      <c r="I171" s="115" t="s">
        <v>443</v>
      </c>
      <c r="J171" s="115" t="s">
        <v>25</v>
      </c>
    </row>
    <row r="172" spans="1:10" ht="24" x14ac:dyDescent="0.3">
      <c r="A172" s="247">
        <v>4</v>
      </c>
      <c r="B172" s="252" t="s">
        <v>369</v>
      </c>
      <c r="C172" s="211" t="s">
        <v>444</v>
      </c>
      <c r="D172" s="189"/>
      <c r="E172" s="212"/>
      <c r="F172" s="213"/>
      <c r="G172" s="244">
        <v>108.31932773109244</v>
      </c>
      <c r="H172" s="114" t="s">
        <v>442</v>
      </c>
      <c r="I172" s="115" t="s">
        <v>443</v>
      </c>
      <c r="J172" s="115" t="s">
        <v>25</v>
      </c>
    </row>
    <row r="173" spans="1:10" ht="24" x14ac:dyDescent="0.3">
      <c r="A173" s="121">
        <v>5</v>
      </c>
      <c r="B173" s="252" t="s">
        <v>370</v>
      </c>
      <c r="C173" s="211" t="s">
        <v>444</v>
      </c>
      <c r="D173" s="189"/>
      <c r="E173" s="212"/>
      <c r="F173" s="213"/>
      <c r="G173" s="244">
        <v>60.504201680672274</v>
      </c>
      <c r="H173" s="114" t="s">
        <v>442</v>
      </c>
      <c r="I173" s="115" t="s">
        <v>443</v>
      </c>
      <c r="J173" s="115" t="s">
        <v>25</v>
      </c>
    </row>
    <row r="174" spans="1:10" ht="24" x14ac:dyDescent="0.3">
      <c r="A174" s="121">
        <v>6</v>
      </c>
      <c r="B174" s="252" t="s">
        <v>371</v>
      </c>
      <c r="C174" s="211" t="s">
        <v>444</v>
      </c>
      <c r="D174" s="189"/>
      <c r="E174" s="212"/>
      <c r="F174" s="213"/>
      <c r="G174" s="244">
        <v>87.394957983193279</v>
      </c>
      <c r="H174" s="114" t="s">
        <v>442</v>
      </c>
      <c r="I174" s="115" t="s">
        <v>443</v>
      </c>
      <c r="J174" s="115" t="s">
        <v>25</v>
      </c>
    </row>
    <row r="175" spans="1:10" ht="24" x14ac:dyDescent="0.3">
      <c r="A175" s="247">
        <v>7</v>
      </c>
      <c r="B175" s="252" t="s">
        <v>372</v>
      </c>
      <c r="C175" s="211" t="s">
        <v>444</v>
      </c>
      <c r="D175" s="189"/>
      <c r="E175" s="212"/>
      <c r="F175" s="213"/>
      <c r="G175" s="244">
        <v>440.92436974789922</v>
      </c>
      <c r="H175" s="114" t="s">
        <v>442</v>
      </c>
      <c r="I175" s="115" t="s">
        <v>443</v>
      </c>
      <c r="J175" s="115" t="s">
        <v>25</v>
      </c>
    </row>
    <row r="176" spans="1:10" ht="24" x14ac:dyDescent="0.3">
      <c r="A176" s="121">
        <v>8</v>
      </c>
      <c r="B176" s="252" t="s">
        <v>373</v>
      </c>
      <c r="C176" s="211" t="s">
        <v>444</v>
      </c>
      <c r="D176" s="189"/>
      <c r="E176" s="212"/>
      <c r="F176" s="213"/>
      <c r="G176" s="244">
        <v>83.193277310924373</v>
      </c>
      <c r="H176" s="114" t="s">
        <v>442</v>
      </c>
      <c r="I176" s="115" t="s">
        <v>443</v>
      </c>
      <c r="J176" s="115" t="s">
        <v>25</v>
      </c>
    </row>
    <row r="177" spans="1:10" ht="24" x14ac:dyDescent="0.3">
      <c r="A177" s="121">
        <v>9</v>
      </c>
      <c r="B177" s="252" t="s">
        <v>374</v>
      </c>
      <c r="C177" s="211" t="s">
        <v>444</v>
      </c>
      <c r="D177" s="189"/>
      <c r="E177" s="212"/>
      <c r="F177" s="213"/>
      <c r="G177" s="244">
        <v>81.17647058823529</v>
      </c>
      <c r="H177" s="114" t="s">
        <v>442</v>
      </c>
      <c r="I177" s="115" t="s">
        <v>443</v>
      </c>
      <c r="J177" s="115" t="s">
        <v>25</v>
      </c>
    </row>
    <row r="178" spans="1:10" ht="24" x14ac:dyDescent="0.3">
      <c r="A178" s="247">
        <v>10</v>
      </c>
      <c r="B178" s="252" t="s">
        <v>375</v>
      </c>
      <c r="C178" s="211" t="s">
        <v>444</v>
      </c>
      <c r="D178" s="189"/>
      <c r="E178" s="212"/>
      <c r="F178" s="213"/>
      <c r="G178" s="244">
        <v>75.630252100840337</v>
      </c>
      <c r="H178" s="114" t="s">
        <v>442</v>
      </c>
      <c r="I178" s="115" t="s">
        <v>443</v>
      </c>
      <c r="J178" s="115" t="s">
        <v>25</v>
      </c>
    </row>
    <row r="179" spans="1:10" ht="24" x14ac:dyDescent="0.3">
      <c r="A179" s="121">
        <v>11</v>
      </c>
      <c r="B179" s="252" t="s">
        <v>376</v>
      </c>
      <c r="C179" s="211" t="s">
        <v>444</v>
      </c>
      <c r="D179" s="189"/>
      <c r="E179" s="212"/>
      <c r="F179" s="213"/>
      <c r="G179" s="244">
        <v>73.82352941176471</v>
      </c>
      <c r="H179" s="114" t="s">
        <v>442</v>
      </c>
      <c r="I179" s="115" t="s">
        <v>443</v>
      </c>
      <c r="J179" s="115" t="s">
        <v>25</v>
      </c>
    </row>
    <row r="180" spans="1:10" ht="24" x14ac:dyDescent="0.3">
      <c r="A180" s="121">
        <v>12</v>
      </c>
      <c r="B180" s="252" t="s">
        <v>377</v>
      </c>
      <c r="C180" s="211" t="s">
        <v>444</v>
      </c>
      <c r="D180" s="189"/>
      <c r="E180" s="212"/>
      <c r="F180" s="213"/>
      <c r="G180" s="244">
        <v>32.436974789915972</v>
      </c>
      <c r="H180" s="114" t="s">
        <v>442</v>
      </c>
      <c r="I180" s="115" t="s">
        <v>443</v>
      </c>
      <c r="J180" s="115" t="s">
        <v>25</v>
      </c>
    </row>
    <row r="181" spans="1:10" ht="24" x14ac:dyDescent="0.3">
      <c r="A181" s="247">
        <v>13</v>
      </c>
      <c r="B181" s="252" t="s">
        <v>378</v>
      </c>
      <c r="C181" s="211" t="s">
        <v>444</v>
      </c>
      <c r="D181" s="189"/>
      <c r="E181" s="212"/>
      <c r="F181" s="213"/>
      <c r="G181" s="244">
        <v>64.058823529411768</v>
      </c>
      <c r="H181" s="114" t="s">
        <v>442</v>
      </c>
      <c r="I181" s="115" t="s">
        <v>443</v>
      </c>
      <c r="J181" s="115" t="s">
        <v>25</v>
      </c>
    </row>
    <row r="182" spans="1:10" ht="24" x14ac:dyDescent="0.3">
      <c r="A182" s="121">
        <v>14</v>
      </c>
      <c r="B182" s="252" t="s">
        <v>379</v>
      </c>
      <c r="C182" s="211" t="s">
        <v>444</v>
      </c>
      <c r="D182" s="189"/>
      <c r="E182" s="212"/>
      <c r="F182" s="213"/>
      <c r="G182" s="244">
        <v>389.91596638655466</v>
      </c>
      <c r="H182" s="114" t="s">
        <v>442</v>
      </c>
      <c r="I182" s="115" t="s">
        <v>443</v>
      </c>
      <c r="J182" s="115" t="s">
        <v>25</v>
      </c>
    </row>
    <row r="183" spans="1:10" ht="24" x14ac:dyDescent="0.3">
      <c r="A183" s="121">
        <v>15</v>
      </c>
      <c r="B183" s="252" t="s">
        <v>380</v>
      </c>
      <c r="C183" s="211" t="s">
        <v>444</v>
      </c>
      <c r="D183" s="189"/>
      <c r="E183" s="212"/>
      <c r="F183" s="213"/>
      <c r="G183" s="244">
        <v>117.31092436974789</v>
      </c>
      <c r="H183" s="114" t="s">
        <v>442</v>
      </c>
      <c r="I183" s="115" t="s">
        <v>443</v>
      </c>
      <c r="J183" s="115" t="s">
        <v>25</v>
      </c>
    </row>
    <row r="184" spans="1:10" ht="24" x14ac:dyDescent="0.3">
      <c r="A184" s="247">
        <v>16</v>
      </c>
      <c r="B184" s="252" t="s">
        <v>381</v>
      </c>
      <c r="C184" s="211" t="s">
        <v>444</v>
      </c>
      <c r="D184" s="189"/>
      <c r="E184" s="212"/>
      <c r="F184" s="213"/>
      <c r="G184" s="244">
        <v>131.09243697478993</v>
      </c>
      <c r="H184" s="114" t="s">
        <v>442</v>
      </c>
      <c r="I184" s="115" t="s">
        <v>443</v>
      </c>
      <c r="J184" s="115" t="s">
        <v>25</v>
      </c>
    </row>
    <row r="185" spans="1:10" ht="24" x14ac:dyDescent="0.3">
      <c r="A185" s="121">
        <v>17</v>
      </c>
      <c r="B185" s="252" t="s">
        <v>382</v>
      </c>
      <c r="C185" s="211" t="s">
        <v>444</v>
      </c>
      <c r="D185" s="189"/>
      <c r="E185" s="212"/>
      <c r="F185" s="213"/>
      <c r="G185" s="244">
        <v>65.756302521008408</v>
      </c>
      <c r="H185" s="114" t="s">
        <v>442</v>
      </c>
      <c r="I185" s="115" t="s">
        <v>443</v>
      </c>
      <c r="J185" s="115" t="s">
        <v>25</v>
      </c>
    </row>
    <row r="186" spans="1:10" ht="24" x14ac:dyDescent="0.3">
      <c r="A186" s="121">
        <v>18</v>
      </c>
      <c r="B186" s="252" t="s">
        <v>383</v>
      </c>
      <c r="C186" s="211" t="s">
        <v>444</v>
      </c>
      <c r="D186" s="189"/>
      <c r="E186" s="212"/>
      <c r="F186" s="213"/>
      <c r="G186" s="244">
        <v>20.840336134453782</v>
      </c>
      <c r="H186" s="114" t="s">
        <v>442</v>
      </c>
      <c r="I186" s="115" t="s">
        <v>443</v>
      </c>
      <c r="J186" s="115" t="s">
        <v>25</v>
      </c>
    </row>
    <row r="187" spans="1:10" ht="24" x14ac:dyDescent="0.3">
      <c r="A187" s="247">
        <v>19</v>
      </c>
      <c r="B187" s="252" t="s">
        <v>384</v>
      </c>
      <c r="C187" s="211" t="s">
        <v>444</v>
      </c>
      <c r="D187" s="189"/>
      <c r="E187" s="212"/>
      <c r="F187" s="213"/>
      <c r="G187" s="244">
        <v>32.773109243697483</v>
      </c>
      <c r="H187" s="114" t="s">
        <v>442</v>
      </c>
      <c r="I187" s="115" t="s">
        <v>443</v>
      </c>
      <c r="J187" s="115" t="s">
        <v>25</v>
      </c>
    </row>
    <row r="188" spans="1:10" ht="24" x14ac:dyDescent="0.3">
      <c r="A188" s="121">
        <v>20</v>
      </c>
      <c r="B188" s="252" t="s">
        <v>385</v>
      </c>
      <c r="C188" s="211" t="s">
        <v>444</v>
      </c>
      <c r="D188" s="189"/>
      <c r="E188" s="212"/>
      <c r="F188" s="213"/>
      <c r="G188" s="244">
        <v>65.546218487394967</v>
      </c>
      <c r="H188" s="114" t="s">
        <v>442</v>
      </c>
      <c r="I188" s="115" t="s">
        <v>443</v>
      </c>
      <c r="J188" s="115" t="s">
        <v>25</v>
      </c>
    </row>
    <row r="189" spans="1:10" ht="24" x14ac:dyDescent="0.3">
      <c r="A189" s="121">
        <v>21</v>
      </c>
      <c r="B189" s="252" t="s">
        <v>386</v>
      </c>
      <c r="C189" s="211" t="s">
        <v>444</v>
      </c>
      <c r="D189" s="189"/>
      <c r="E189" s="212"/>
      <c r="F189" s="213"/>
      <c r="G189" s="244">
        <v>336.1344537815126</v>
      </c>
      <c r="H189" s="114" t="s">
        <v>442</v>
      </c>
      <c r="I189" s="115" t="s">
        <v>443</v>
      </c>
      <c r="J189" s="115" t="s">
        <v>25</v>
      </c>
    </row>
    <row r="190" spans="1:10" ht="24" x14ac:dyDescent="0.3">
      <c r="A190" s="247">
        <v>22</v>
      </c>
      <c r="B190" s="252" t="s">
        <v>387</v>
      </c>
      <c r="C190" s="211" t="s">
        <v>444</v>
      </c>
      <c r="D190" s="189"/>
      <c r="E190" s="212"/>
      <c r="F190" s="213"/>
      <c r="G190" s="244">
        <v>784.87394957983201</v>
      </c>
      <c r="H190" s="114" t="s">
        <v>442</v>
      </c>
      <c r="I190" s="115" t="s">
        <v>443</v>
      </c>
      <c r="J190" s="115" t="s">
        <v>25</v>
      </c>
    </row>
    <row r="191" spans="1:10" ht="24" x14ac:dyDescent="0.3">
      <c r="A191" s="121">
        <v>23</v>
      </c>
      <c r="B191" s="252" t="s">
        <v>388</v>
      </c>
      <c r="C191" s="211" t="s">
        <v>444</v>
      </c>
      <c r="D191" s="189"/>
      <c r="E191" s="212"/>
      <c r="F191" s="213"/>
      <c r="G191" s="244">
        <v>65.226890756302524</v>
      </c>
      <c r="H191" s="114" t="s">
        <v>442</v>
      </c>
      <c r="I191" s="115" t="s">
        <v>443</v>
      </c>
      <c r="J191" s="115" t="s">
        <v>25</v>
      </c>
    </row>
    <row r="192" spans="1:10" ht="24" x14ac:dyDescent="0.3">
      <c r="A192" s="121">
        <v>24</v>
      </c>
      <c r="B192" s="252" t="s">
        <v>389</v>
      </c>
      <c r="C192" s="211" t="s">
        <v>444</v>
      </c>
      <c r="D192" s="189"/>
      <c r="E192" s="212"/>
      <c r="F192" s="213"/>
      <c r="G192" s="244">
        <v>130.25210084033614</v>
      </c>
      <c r="H192" s="114" t="s">
        <v>442</v>
      </c>
      <c r="I192" s="115" t="s">
        <v>443</v>
      </c>
      <c r="J192" s="115" t="s">
        <v>25</v>
      </c>
    </row>
    <row r="193" spans="1:10" ht="24" x14ac:dyDescent="0.3">
      <c r="A193" s="247">
        <v>25</v>
      </c>
      <c r="B193" s="252" t="s">
        <v>390</v>
      </c>
      <c r="C193" s="211" t="s">
        <v>444</v>
      </c>
      <c r="D193" s="189"/>
      <c r="E193" s="212"/>
      <c r="F193" s="213"/>
      <c r="G193" s="244">
        <v>117.64705882352942</v>
      </c>
      <c r="H193" s="114" t="s">
        <v>442</v>
      </c>
      <c r="I193" s="115" t="s">
        <v>443</v>
      </c>
      <c r="J193" s="115" t="s">
        <v>25</v>
      </c>
    </row>
    <row r="194" spans="1:10" ht="24" x14ac:dyDescent="0.3">
      <c r="A194" s="121">
        <v>26</v>
      </c>
      <c r="B194" s="252" t="s">
        <v>391</v>
      </c>
      <c r="C194" s="211" t="s">
        <v>444</v>
      </c>
      <c r="D194" s="189"/>
      <c r="E194" s="212"/>
      <c r="F194" s="213"/>
      <c r="G194" s="244">
        <v>5.7058823529411766</v>
      </c>
      <c r="H194" s="114" t="s">
        <v>442</v>
      </c>
      <c r="I194" s="115" t="s">
        <v>443</v>
      </c>
      <c r="J194" s="115" t="s">
        <v>25</v>
      </c>
    </row>
    <row r="195" spans="1:10" ht="24" x14ac:dyDescent="0.3">
      <c r="A195" s="121">
        <v>27</v>
      </c>
      <c r="B195" s="252" t="s">
        <v>392</v>
      </c>
      <c r="C195" s="211" t="s">
        <v>444</v>
      </c>
      <c r="D195" s="189"/>
      <c r="E195" s="212"/>
      <c r="F195" s="213"/>
      <c r="G195" s="244">
        <v>21.008403361344538</v>
      </c>
      <c r="H195" s="114" t="s">
        <v>442</v>
      </c>
      <c r="I195" s="115" t="s">
        <v>443</v>
      </c>
      <c r="J195" s="115" t="s">
        <v>25</v>
      </c>
    </row>
    <row r="196" spans="1:10" ht="24" x14ac:dyDescent="0.3">
      <c r="A196" s="247">
        <v>28</v>
      </c>
      <c r="B196" s="252" t="s">
        <v>393</v>
      </c>
      <c r="C196" s="211" t="s">
        <v>444</v>
      </c>
      <c r="D196" s="189"/>
      <c r="E196" s="212"/>
      <c r="F196" s="213"/>
      <c r="G196" s="244">
        <v>19.579831932773111</v>
      </c>
      <c r="H196" s="114" t="s">
        <v>442</v>
      </c>
      <c r="I196" s="115" t="s">
        <v>443</v>
      </c>
      <c r="J196" s="115" t="s">
        <v>25</v>
      </c>
    </row>
    <row r="197" spans="1:10" ht="24" x14ac:dyDescent="0.3">
      <c r="A197" s="121">
        <v>29</v>
      </c>
      <c r="B197" s="252" t="s">
        <v>394</v>
      </c>
      <c r="C197" s="211" t="s">
        <v>444</v>
      </c>
      <c r="D197" s="189"/>
      <c r="E197" s="212"/>
      <c r="F197" s="213"/>
      <c r="G197" s="244">
        <v>22.857142857142858</v>
      </c>
      <c r="H197" s="114" t="s">
        <v>442</v>
      </c>
      <c r="I197" s="115" t="s">
        <v>443</v>
      </c>
      <c r="J197" s="115" t="s">
        <v>25</v>
      </c>
    </row>
    <row r="198" spans="1:10" ht="24" x14ac:dyDescent="0.3">
      <c r="A198" s="121">
        <v>30</v>
      </c>
      <c r="B198" s="252" t="s">
        <v>395</v>
      </c>
      <c r="C198" s="211" t="s">
        <v>444</v>
      </c>
      <c r="D198" s="189"/>
      <c r="E198" s="212"/>
      <c r="F198" s="213"/>
      <c r="G198" s="244">
        <v>16.806722689075631</v>
      </c>
      <c r="H198" s="114" t="s">
        <v>442</v>
      </c>
      <c r="I198" s="115" t="s">
        <v>443</v>
      </c>
      <c r="J198" s="115" t="s">
        <v>25</v>
      </c>
    </row>
    <row r="199" spans="1:10" ht="24" x14ac:dyDescent="0.3">
      <c r="A199" s="247">
        <v>31</v>
      </c>
      <c r="B199" s="252" t="s">
        <v>396</v>
      </c>
      <c r="C199" s="211" t="s">
        <v>444</v>
      </c>
      <c r="D199" s="189"/>
      <c r="E199" s="212"/>
      <c r="F199" s="213"/>
      <c r="G199" s="244">
        <v>2941.1764705882356</v>
      </c>
      <c r="H199" s="114" t="s">
        <v>442</v>
      </c>
      <c r="I199" s="115" t="s">
        <v>443</v>
      </c>
      <c r="J199" s="115" t="s">
        <v>25</v>
      </c>
    </row>
    <row r="200" spans="1:10" ht="24" x14ac:dyDescent="0.3">
      <c r="A200" s="121">
        <v>32</v>
      </c>
      <c r="B200" s="252" t="s">
        <v>397</v>
      </c>
      <c r="C200" s="211" t="s">
        <v>444</v>
      </c>
      <c r="D200" s="189"/>
      <c r="E200" s="212"/>
      <c r="F200" s="213"/>
      <c r="G200" s="244">
        <v>21.260504201680675</v>
      </c>
      <c r="H200" s="114" t="s">
        <v>442</v>
      </c>
      <c r="I200" s="115" t="s">
        <v>443</v>
      </c>
      <c r="J200" s="115" t="s">
        <v>25</v>
      </c>
    </row>
    <row r="201" spans="1:10" ht="24" x14ac:dyDescent="0.3">
      <c r="A201" s="121">
        <v>33</v>
      </c>
      <c r="B201" s="252" t="s">
        <v>398</v>
      </c>
      <c r="C201" s="211" t="s">
        <v>444</v>
      </c>
      <c r="D201" s="189"/>
      <c r="E201" s="212"/>
      <c r="F201" s="213"/>
      <c r="G201" s="244">
        <v>96.201680672268921</v>
      </c>
      <c r="H201" s="114" t="s">
        <v>442</v>
      </c>
      <c r="I201" s="115" t="s">
        <v>443</v>
      </c>
      <c r="J201" s="115" t="s">
        <v>25</v>
      </c>
    </row>
    <row r="202" spans="1:10" ht="24" x14ac:dyDescent="0.3">
      <c r="A202" s="247">
        <v>34</v>
      </c>
      <c r="B202" s="252" t="s">
        <v>399</v>
      </c>
      <c r="C202" s="211" t="s">
        <v>444</v>
      </c>
      <c r="D202" s="189"/>
      <c r="E202" s="212"/>
      <c r="F202" s="213"/>
      <c r="G202" s="244">
        <v>46.218487394957982</v>
      </c>
      <c r="H202" s="114" t="s">
        <v>442</v>
      </c>
      <c r="I202" s="115" t="s">
        <v>443</v>
      </c>
      <c r="J202" s="115" t="s">
        <v>25</v>
      </c>
    </row>
    <row r="203" spans="1:10" ht="24" x14ac:dyDescent="0.3">
      <c r="A203" s="121">
        <v>35</v>
      </c>
      <c r="B203" s="252" t="s">
        <v>400</v>
      </c>
      <c r="C203" s="211" t="s">
        <v>444</v>
      </c>
      <c r="D203" s="189"/>
      <c r="E203" s="212"/>
      <c r="F203" s="213"/>
      <c r="G203" s="244">
        <v>46.436974789915965</v>
      </c>
      <c r="H203" s="114" t="s">
        <v>442</v>
      </c>
      <c r="I203" s="115" t="s">
        <v>443</v>
      </c>
      <c r="J203" s="115" t="s">
        <v>25</v>
      </c>
    </row>
    <row r="204" spans="1:10" ht="24" x14ac:dyDescent="0.3">
      <c r="A204" s="121">
        <v>36</v>
      </c>
      <c r="B204" s="252" t="s">
        <v>401</v>
      </c>
      <c r="C204" s="211" t="s">
        <v>444</v>
      </c>
      <c r="D204" s="189"/>
      <c r="E204" s="212"/>
      <c r="F204" s="213"/>
      <c r="G204" s="244">
        <v>20.403361344537817</v>
      </c>
      <c r="H204" s="114" t="s">
        <v>442</v>
      </c>
      <c r="I204" s="115" t="s">
        <v>443</v>
      </c>
      <c r="J204" s="115" t="s">
        <v>25</v>
      </c>
    </row>
    <row r="205" spans="1:10" ht="24" x14ac:dyDescent="0.3">
      <c r="A205" s="247">
        <v>37</v>
      </c>
      <c r="B205" s="252" t="s">
        <v>402</v>
      </c>
      <c r="C205" s="211" t="s">
        <v>444</v>
      </c>
      <c r="D205" s="189"/>
      <c r="E205" s="212"/>
      <c r="F205" s="213"/>
      <c r="G205" s="244">
        <v>10.781512605042018</v>
      </c>
      <c r="H205" s="114" t="s">
        <v>442</v>
      </c>
      <c r="I205" s="115" t="s">
        <v>443</v>
      </c>
      <c r="J205" s="115" t="s">
        <v>25</v>
      </c>
    </row>
    <row r="206" spans="1:10" ht="24" x14ac:dyDescent="0.3">
      <c r="A206" s="121">
        <v>38</v>
      </c>
      <c r="B206" s="252" t="s">
        <v>403</v>
      </c>
      <c r="C206" s="211" t="s">
        <v>444</v>
      </c>
      <c r="D206" s="189"/>
      <c r="E206" s="212"/>
      <c r="F206" s="213"/>
      <c r="G206" s="244">
        <v>5.4537815126050422</v>
      </c>
      <c r="H206" s="114" t="s">
        <v>442</v>
      </c>
      <c r="I206" s="115" t="s">
        <v>443</v>
      </c>
      <c r="J206" s="115" t="s">
        <v>25</v>
      </c>
    </row>
    <row r="207" spans="1:10" ht="24" x14ac:dyDescent="0.3">
      <c r="A207" s="121">
        <v>39</v>
      </c>
      <c r="B207" s="252" t="s">
        <v>404</v>
      </c>
      <c r="C207" s="211" t="s">
        <v>444</v>
      </c>
      <c r="D207" s="189"/>
      <c r="E207" s="212"/>
      <c r="F207" s="213"/>
      <c r="G207" s="244">
        <v>41.092436974789919</v>
      </c>
      <c r="H207" s="114" t="s">
        <v>442</v>
      </c>
      <c r="I207" s="115" t="s">
        <v>443</v>
      </c>
      <c r="J207" s="115" t="s">
        <v>25</v>
      </c>
    </row>
    <row r="208" spans="1:10" ht="24" x14ac:dyDescent="0.3">
      <c r="A208" s="247">
        <v>40</v>
      </c>
      <c r="B208" s="252" t="s">
        <v>405</v>
      </c>
      <c r="C208" s="211" t="s">
        <v>444</v>
      </c>
      <c r="D208" s="189"/>
      <c r="E208" s="212"/>
      <c r="F208" s="213"/>
      <c r="G208" s="244">
        <v>505.88235294117652</v>
      </c>
      <c r="H208" s="114" t="s">
        <v>442</v>
      </c>
      <c r="I208" s="115" t="s">
        <v>443</v>
      </c>
      <c r="J208" s="115" t="s">
        <v>25</v>
      </c>
    </row>
    <row r="209" spans="1:10" ht="24" x14ac:dyDescent="0.3">
      <c r="A209" s="121">
        <v>41</v>
      </c>
      <c r="B209" s="252" t="s">
        <v>406</v>
      </c>
      <c r="C209" s="211" t="s">
        <v>444</v>
      </c>
      <c r="D209" s="189"/>
      <c r="E209" s="212"/>
      <c r="F209" s="213"/>
      <c r="G209" s="244">
        <v>24.033613445378155</v>
      </c>
      <c r="H209" s="114" t="s">
        <v>442</v>
      </c>
      <c r="I209" s="115" t="s">
        <v>443</v>
      </c>
      <c r="J209" s="115" t="s">
        <v>25</v>
      </c>
    </row>
    <row r="210" spans="1:10" ht="24" x14ac:dyDescent="0.3">
      <c r="A210" s="121">
        <v>42</v>
      </c>
      <c r="B210" s="252" t="s">
        <v>407</v>
      </c>
      <c r="C210" s="211" t="s">
        <v>444</v>
      </c>
      <c r="D210" s="189"/>
      <c r="E210" s="212"/>
      <c r="F210" s="213"/>
      <c r="G210" s="244">
        <v>1310.9243697478992</v>
      </c>
      <c r="H210" s="114" t="s">
        <v>442</v>
      </c>
      <c r="I210" s="115" t="s">
        <v>443</v>
      </c>
      <c r="J210" s="115" t="s">
        <v>25</v>
      </c>
    </row>
    <row r="211" spans="1:10" ht="24" x14ac:dyDescent="0.3">
      <c r="A211" s="247">
        <v>43</v>
      </c>
      <c r="B211" s="252" t="s">
        <v>408</v>
      </c>
      <c r="C211" s="211" t="s">
        <v>444</v>
      </c>
      <c r="D211" s="189"/>
      <c r="E211" s="212"/>
      <c r="F211" s="213"/>
      <c r="G211" s="244">
        <v>335.29411764705884</v>
      </c>
      <c r="H211" s="114" t="s">
        <v>442</v>
      </c>
      <c r="I211" s="115" t="s">
        <v>443</v>
      </c>
      <c r="J211" s="115" t="s">
        <v>25</v>
      </c>
    </row>
    <row r="212" spans="1:10" ht="24" x14ac:dyDescent="0.3">
      <c r="A212" s="121">
        <v>44</v>
      </c>
      <c r="B212" s="252" t="s">
        <v>409</v>
      </c>
      <c r="C212" s="211" t="s">
        <v>444</v>
      </c>
      <c r="D212" s="189"/>
      <c r="E212" s="212"/>
      <c r="F212" s="213"/>
      <c r="G212" s="244">
        <v>907.56302521008411</v>
      </c>
      <c r="H212" s="114" t="s">
        <v>442</v>
      </c>
      <c r="I212" s="115" t="s">
        <v>443</v>
      </c>
      <c r="J212" s="115" t="s">
        <v>25</v>
      </c>
    </row>
    <row r="213" spans="1:10" ht="24" x14ac:dyDescent="0.3">
      <c r="A213" s="121">
        <v>45</v>
      </c>
      <c r="B213" s="252" t="s">
        <v>410</v>
      </c>
      <c r="C213" s="211" t="s">
        <v>444</v>
      </c>
      <c r="D213" s="189"/>
      <c r="E213" s="212"/>
      <c r="F213" s="213"/>
      <c r="G213" s="244">
        <v>408.40336134453781</v>
      </c>
      <c r="H213" s="114" t="s">
        <v>442</v>
      </c>
      <c r="I213" s="115" t="s">
        <v>443</v>
      </c>
      <c r="J213" s="115" t="s">
        <v>25</v>
      </c>
    </row>
    <row r="214" spans="1:10" ht="24" x14ac:dyDescent="0.3">
      <c r="A214" s="247">
        <v>46</v>
      </c>
      <c r="B214" s="252" t="s">
        <v>411</v>
      </c>
      <c r="C214" s="211" t="s">
        <v>444</v>
      </c>
      <c r="D214" s="189"/>
      <c r="E214" s="212"/>
      <c r="F214" s="213"/>
      <c r="G214" s="244">
        <v>178.99159663865547</v>
      </c>
      <c r="H214" s="114" t="s">
        <v>442</v>
      </c>
      <c r="I214" s="115" t="s">
        <v>443</v>
      </c>
      <c r="J214" s="115" t="s">
        <v>25</v>
      </c>
    </row>
    <row r="215" spans="1:10" ht="24" x14ac:dyDescent="0.3">
      <c r="A215" s="121">
        <v>47</v>
      </c>
      <c r="B215" s="252" t="s">
        <v>412</v>
      </c>
      <c r="C215" s="211" t="s">
        <v>444</v>
      </c>
      <c r="D215" s="189"/>
      <c r="E215" s="212"/>
      <c r="F215" s="213"/>
      <c r="G215" s="244">
        <v>6685.7142857142862</v>
      </c>
      <c r="H215" s="114" t="s">
        <v>442</v>
      </c>
      <c r="I215" s="115" t="s">
        <v>443</v>
      </c>
      <c r="J215" s="115" t="s">
        <v>25</v>
      </c>
    </row>
    <row r="216" spans="1:10" ht="24" x14ac:dyDescent="0.3">
      <c r="A216" s="121">
        <v>48</v>
      </c>
      <c r="B216" s="252" t="s">
        <v>413</v>
      </c>
      <c r="C216" s="211" t="s">
        <v>444</v>
      </c>
      <c r="D216" s="189"/>
      <c r="E216" s="212"/>
      <c r="F216" s="213"/>
      <c r="G216" s="244">
        <v>18.991596638655466</v>
      </c>
      <c r="H216" s="114" t="s">
        <v>442</v>
      </c>
      <c r="I216" s="115" t="s">
        <v>443</v>
      </c>
      <c r="J216" s="115" t="s">
        <v>25</v>
      </c>
    </row>
    <row r="217" spans="1:10" ht="24" x14ac:dyDescent="0.3">
      <c r="A217" s="247">
        <v>49</v>
      </c>
      <c r="B217" s="252" t="s">
        <v>414</v>
      </c>
      <c r="C217" s="211" t="s">
        <v>444</v>
      </c>
      <c r="D217" s="189"/>
      <c r="E217" s="212"/>
      <c r="F217" s="213"/>
      <c r="G217" s="244">
        <v>24.033613445378155</v>
      </c>
      <c r="H217" s="114" t="s">
        <v>442</v>
      </c>
      <c r="I217" s="115" t="s">
        <v>443</v>
      </c>
      <c r="J217" s="115" t="s">
        <v>25</v>
      </c>
    </row>
    <row r="218" spans="1:10" ht="24" x14ac:dyDescent="0.3">
      <c r="A218" s="121">
        <v>50</v>
      </c>
      <c r="B218" s="252" t="s">
        <v>415</v>
      </c>
      <c r="C218" s="211" t="s">
        <v>444</v>
      </c>
      <c r="D218" s="189"/>
      <c r="E218" s="212"/>
      <c r="F218" s="213"/>
      <c r="G218" s="244">
        <v>55.294117647058826</v>
      </c>
      <c r="H218" s="114" t="s">
        <v>442</v>
      </c>
      <c r="I218" s="115" t="s">
        <v>443</v>
      </c>
      <c r="J218" s="115" t="s">
        <v>25</v>
      </c>
    </row>
    <row r="219" spans="1:10" ht="24" x14ac:dyDescent="0.3">
      <c r="A219" s="121">
        <v>51</v>
      </c>
      <c r="B219" s="252" t="s">
        <v>416</v>
      </c>
      <c r="C219" s="211" t="s">
        <v>444</v>
      </c>
      <c r="D219" s="189"/>
      <c r="E219" s="212"/>
      <c r="F219" s="213"/>
      <c r="G219" s="244">
        <v>1386.5546218487395</v>
      </c>
      <c r="H219" s="114" t="s">
        <v>442</v>
      </c>
      <c r="I219" s="115" t="s">
        <v>443</v>
      </c>
      <c r="J219" s="115" t="s">
        <v>25</v>
      </c>
    </row>
    <row r="220" spans="1:10" ht="24" x14ac:dyDescent="0.3">
      <c r="A220" s="247">
        <v>52</v>
      </c>
      <c r="B220" s="252" t="s">
        <v>417</v>
      </c>
      <c r="C220" s="211" t="s">
        <v>444</v>
      </c>
      <c r="D220" s="189"/>
      <c r="E220" s="212"/>
      <c r="F220" s="213"/>
      <c r="G220" s="244">
        <v>1638.6554621848741</v>
      </c>
      <c r="H220" s="114" t="s">
        <v>442</v>
      </c>
      <c r="I220" s="115" t="s">
        <v>443</v>
      </c>
      <c r="J220" s="115" t="s">
        <v>25</v>
      </c>
    </row>
    <row r="221" spans="1:10" ht="24" x14ac:dyDescent="0.3">
      <c r="A221" s="121">
        <v>53</v>
      </c>
      <c r="B221" s="252" t="s">
        <v>418</v>
      </c>
      <c r="C221" s="211" t="s">
        <v>444</v>
      </c>
      <c r="D221" s="189"/>
      <c r="E221" s="212"/>
      <c r="F221" s="213"/>
      <c r="G221" s="244">
        <v>149.15966386554624</v>
      </c>
      <c r="H221" s="114" t="s">
        <v>442</v>
      </c>
      <c r="I221" s="115" t="s">
        <v>443</v>
      </c>
      <c r="J221" s="115" t="s">
        <v>25</v>
      </c>
    </row>
    <row r="222" spans="1:10" ht="24" x14ac:dyDescent="0.3">
      <c r="A222" s="121">
        <v>54</v>
      </c>
      <c r="B222" s="252" t="s">
        <v>419</v>
      </c>
      <c r="C222" s="211" t="s">
        <v>444</v>
      </c>
      <c r="D222" s="189"/>
      <c r="E222" s="212"/>
      <c r="F222" s="213"/>
      <c r="G222" s="244">
        <v>298.31932773109247</v>
      </c>
      <c r="H222" s="114" t="s">
        <v>442</v>
      </c>
      <c r="I222" s="115" t="s">
        <v>443</v>
      </c>
      <c r="J222" s="115" t="s">
        <v>25</v>
      </c>
    </row>
    <row r="223" spans="1:10" ht="24" x14ac:dyDescent="0.3">
      <c r="A223" s="247">
        <v>55</v>
      </c>
      <c r="B223" s="252" t="s">
        <v>420</v>
      </c>
      <c r="C223" s="211" t="s">
        <v>444</v>
      </c>
      <c r="D223" s="189"/>
      <c r="E223" s="212"/>
      <c r="F223" s="213"/>
      <c r="G223" s="244">
        <v>121.00840336134455</v>
      </c>
      <c r="H223" s="114" t="s">
        <v>442</v>
      </c>
      <c r="I223" s="115" t="s">
        <v>443</v>
      </c>
      <c r="J223" s="115" t="s">
        <v>25</v>
      </c>
    </row>
    <row r="224" spans="1:10" ht="24" x14ac:dyDescent="0.3">
      <c r="A224" s="121">
        <v>56</v>
      </c>
      <c r="B224" s="252" t="s">
        <v>421</v>
      </c>
      <c r="C224" s="211" t="s">
        <v>444</v>
      </c>
      <c r="D224" s="189"/>
      <c r="E224" s="212"/>
      <c r="F224" s="213"/>
      <c r="G224" s="244">
        <v>178.57142857142858</v>
      </c>
      <c r="H224" s="114" t="s">
        <v>442</v>
      </c>
      <c r="I224" s="115" t="s">
        <v>443</v>
      </c>
      <c r="J224" s="115" t="s">
        <v>25</v>
      </c>
    </row>
    <row r="225" spans="1:10" ht="24" x14ac:dyDescent="0.3">
      <c r="A225" s="121">
        <v>57</v>
      </c>
      <c r="B225" s="252" t="s">
        <v>422</v>
      </c>
      <c r="C225" s="211" t="s">
        <v>444</v>
      </c>
      <c r="D225" s="189"/>
      <c r="E225" s="212"/>
      <c r="F225" s="213"/>
      <c r="G225" s="244">
        <v>715.96638655462186</v>
      </c>
      <c r="H225" s="114" t="s">
        <v>442</v>
      </c>
      <c r="I225" s="115" t="s">
        <v>443</v>
      </c>
      <c r="J225" s="115" t="s">
        <v>25</v>
      </c>
    </row>
    <row r="226" spans="1:10" ht="24" x14ac:dyDescent="0.3">
      <c r="A226" s="247">
        <v>58</v>
      </c>
      <c r="B226" s="252" t="s">
        <v>423</v>
      </c>
      <c r="C226" s="211" t="s">
        <v>444</v>
      </c>
      <c r="D226" s="189"/>
      <c r="E226" s="212"/>
      <c r="F226" s="213"/>
      <c r="G226" s="244">
        <v>768.06722689075639</v>
      </c>
      <c r="H226" s="114" t="s">
        <v>442</v>
      </c>
      <c r="I226" s="115" t="s">
        <v>443</v>
      </c>
      <c r="J226" s="115" t="s">
        <v>25</v>
      </c>
    </row>
    <row r="227" spans="1:10" ht="24" x14ac:dyDescent="0.3">
      <c r="A227" s="121">
        <v>59</v>
      </c>
      <c r="B227" s="252" t="s">
        <v>424</v>
      </c>
      <c r="C227" s="211" t="s">
        <v>444</v>
      </c>
      <c r="D227" s="189"/>
      <c r="E227" s="212"/>
      <c r="F227" s="213"/>
      <c r="G227" s="244">
        <v>1.277310924369748</v>
      </c>
      <c r="H227" s="114" t="s">
        <v>442</v>
      </c>
      <c r="I227" s="115" t="s">
        <v>443</v>
      </c>
      <c r="J227" s="115" t="s">
        <v>25</v>
      </c>
    </row>
    <row r="228" spans="1:10" ht="24" x14ac:dyDescent="0.3">
      <c r="A228" s="121">
        <v>60</v>
      </c>
      <c r="B228" s="252" t="s">
        <v>425</v>
      </c>
      <c r="C228" s="211" t="s">
        <v>444</v>
      </c>
      <c r="D228" s="189"/>
      <c r="E228" s="212"/>
      <c r="F228" s="213"/>
      <c r="G228" s="244">
        <v>163.03361344537814</v>
      </c>
      <c r="H228" s="114" t="s">
        <v>442</v>
      </c>
      <c r="I228" s="115" t="s">
        <v>443</v>
      </c>
      <c r="J228" s="115" t="s">
        <v>25</v>
      </c>
    </row>
    <row r="229" spans="1:10" ht="24" x14ac:dyDescent="0.3">
      <c r="A229" s="247">
        <v>61</v>
      </c>
      <c r="B229" s="252" t="s">
        <v>426</v>
      </c>
      <c r="C229" s="211" t="s">
        <v>444</v>
      </c>
      <c r="D229" s="189"/>
      <c r="E229" s="212"/>
      <c r="F229" s="213"/>
      <c r="G229" s="244">
        <v>82.016806722689068</v>
      </c>
      <c r="H229" s="114" t="s">
        <v>442</v>
      </c>
      <c r="I229" s="115" t="s">
        <v>443</v>
      </c>
      <c r="J229" s="115" t="s">
        <v>25</v>
      </c>
    </row>
    <row r="230" spans="1:10" ht="24" x14ac:dyDescent="0.3">
      <c r="A230" s="121">
        <v>62</v>
      </c>
      <c r="B230" s="252" t="s">
        <v>427</v>
      </c>
      <c r="C230" s="211" t="s">
        <v>444</v>
      </c>
      <c r="D230" s="189"/>
      <c r="E230" s="212"/>
      <c r="F230" s="213"/>
      <c r="G230" s="244">
        <v>44.45378151260504</v>
      </c>
      <c r="H230" s="114" t="s">
        <v>442</v>
      </c>
      <c r="I230" s="115" t="s">
        <v>443</v>
      </c>
      <c r="J230" s="115" t="s">
        <v>25</v>
      </c>
    </row>
    <row r="231" spans="1:10" ht="24" x14ac:dyDescent="0.3">
      <c r="A231" s="121">
        <v>63</v>
      </c>
      <c r="B231" s="252" t="s">
        <v>428</v>
      </c>
      <c r="C231" s="211" t="s">
        <v>444</v>
      </c>
      <c r="D231" s="189"/>
      <c r="E231" s="212"/>
      <c r="F231" s="213"/>
      <c r="G231" s="244">
        <v>50.823529411764703</v>
      </c>
      <c r="H231" s="114" t="s">
        <v>442</v>
      </c>
      <c r="I231" s="115" t="s">
        <v>443</v>
      </c>
      <c r="J231" s="115" t="s">
        <v>25</v>
      </c>
    </row>
    <row r="232" spans="1:10" ht="24" x14ac:dyDescent="0.3">
      <c r="A232" s="247">
        <v>64</v>
      </c>
      <c r="B232" s="252" t="s">
        <v>429</v>
      </c>
      <c r="C232" s="211" t="s">
        <v>444</v>
      </c>
      <c r="D232" s="189"/>
      <c r="E232" s="212"/>
      <c r="F232" s="213"/>
      <c r="G232" s="244">
        <v>1924.3697478991598</v>
      </c>
      <c r="H232" s="114" t="s">
        <v>442</v>
      </c>
      <c r="I232" s="115" t="s">
        <v>443</v>
      </c>
      <c r="J232" s="115" t="s">
        <v>25</v>
      </c>
    </row>
    <row r="233" spans="1:10" ht="24" x14ac:dyDescent="0.3">
      <c r="A233" s="121">
        <v>65</v>
      </c>
      <c r="B233" s="252" t="s">
        <v>430</v>
      </c>
      <c r="C233" s="211" t="s">
        <v>444</v>
      </c>
      <c r="D233" s="189"/>
      <c r="E233" s="212"/>
      <c r="F233" s="213"/>
      <c r="G233" s="244">
        <v>280.46218487394958</v>
      </c>
      <c r="H233" s="114" t="s">
        <v>442</v>
      </c>
      <c r="I233" s="115" t="s">
        <v>443</v>
      </c>
      <c r="J233" s="115" t="s">
        <v>25</v>
      </c>
    </row>
    <row r="234" spans="1:10" ht="24" x14ac:dyDescent="0.3">
      <c r="A234" s="121">
        <v>66</v>
      </c>
      <c r="B234" s="252" t="s">
        <v>431</v>
      </c>
      <c r="C234" s="211" t="s">
        <v>444</v>
      </c>
      <c r="D234" s="189"/>
      <c r="E234" s="212"/>
      <c r="F234" s="213"/>
      <c r="G234" s="244">
        <v>349.81512605042013</v>
      </c>
      <c r="H234" s="114" t="s">
        <v>442</v>
      </c>
      <c r="I234" s="115" t="s">
        <v>443</v>
      </c>
      <c r="J234" s="115" t="s">
        <v>25</v>
      </c>
    </row>
    <row r="235" spans="1:10" ht="36" x14ac:dyDescent="0.3">
      <c r="A235" s="247">
        <v>67</v>
      </c>
      <c r="B235" s="252" t="s">
        <v>448</v>
      </c>
      <c r="C235" s="211" t="s">
        <v>445</v>
      </c>
      <c r="D235" s="189"/>
      <c r="E235" s="212"/>
      <c r="F235" s="213"/>
      <c r="G235" s="244">
        <v>12352.941176470589</v>
      </c>
      <c r="H235" s="114" t="s">
        <v>442</v>
      </c>
      <c r="I235" s="115" t="s">
        <v>443</v>
      </c>
      <c r="J235" s="115" t="s">
        <v>25</v>
      </c>
    </row>
    <row r="236" spans="1:10" ht="24" x14ac:dyDescent="0.3">
      <c r="A236" s="121">
        <v>68</v>
      </c>
      <c r="B236" s="252" t="s">
        <v>449</v>
      </c>
      <c r="C236" s="211" t="s">
        <v>446</v>
      </c>
      <c r="D236" s="189"/>
      <c r="E236" s="212"/>
      <c r="F236" s="213"/>
      <c r="G236" s="244">
        <v>12184.873949579833</v>
      </c>
      <c r="H236" s="114" t="s">
        <v>442</v>
      </c>
      <c r="I236" s="115" t="s">
        <v>443</v>
      </c>
      <c r="J236" s="115" t="s">
        <v>25</v>
      </c>
    </row>
    <row r="237" spans="1:10" ht="24" x14ac:dyDescent="0.3">
      <c r="A237" s="121">
        <v>69</v>
      </c>
      <c r="B237" s="252" t="s">
        <v>432</v>
      </c>
      <c r="C237" s="211" t="s">
        <v>444</v>
      </c>
      <c r="D237" s="189"/>
      <c r="E237" s="212"/>
      <c r="F237" s="213"/>
      <c r="G237" s="244">
        <v>53.529411764705884</v>
      </c>
      <c r="H237" s="114" t="s">
        <v>442</v>
      </c>
      <c r="I237" s="115" t="s">
        <v>443</v>
      </c>
      <c r="J237" s="115" t="s">
        <v>25</v>
      </c>
    </row>
    <row r="238" spans="1:10" ht="24" x14ac:dyDescent="0.3">
      <c r="A238" s="247">
        <v>70</v>
      </c>
      <c r="B238" s="252" t="s">
        <v>433</v>
      </c>
      <c r="C238" s="211" t="s">
        <v>444</v>
      </c>
      <c r="D238" s="189"/>
      <c r="E238" s="212"/>
      <c r="F238" s="213"/>
      <c r="G238" s="244">
        <v>15.546218487394958</v>
      </c>
      <c r="H238" s="114" t="s">
        <v>442</v>
      </c>
      <c r="I238" s="115" t="s">
        <v>443</v>
      </c>
      <c r="J238" s="115" t="s">
        <v>25</v>
      </c>
    </row>
    <row r="239" spans="1:10" ht="24" x14ac:dyDescent="0.3">
      <c r="A239" s="121">
        <v>71</v>
      </c>
      <c r="B239" s="252" t="s">
        <v>434</v>
      </c>
      <c r="C239" s="211" t="s">
        <v>444</v>
      </c>
      <c r="D239" s="189"/>
      <c r="E239" s="212"/>
      <c r="F239" s="213"/>
      <c r="G239" s="244">
        <v>16.722689075630253</v>
      </c>
      <c r="H239" s="114" t="s">
        <v>442</v>
      </c>
      <c r="I239" s="115" t="s">
        <v>443</v>
      </c>
      <c r="J239" s="115" t="s">
        <v>25</v>
      </c>
    </row>
    <row r="240" spans="1:10" ht="24" x14ac:dyDescent="0.3">
      <c r="A240" s="121">
        <v>72</v>
      </c>
      <c r="B240" s="252" t="s">
        <v>435</v>
      </c>
      <c r="C240" s="211" t="s">
        <v>444</v>
      </c>
      <c r="D240" s="189"/>
      <c r="E240" s="212"/>
      <c r="F240" s="213"/>
      <c r="G240" s="244">
        <v>14.714285714285717</v>
      </c>
      <c r="H240" s="114" t="s">
        <v>442</v>
      </c>
      <c r="I240" s="115" t="s">
        <v>443</v>
      </c>
      <c r="J240" s="115" t="s">
        <v>25</v>
      </c>
    </row>
    <row r="241" spans="1:10" ht="24" x14ac:dyDescent="0.3">
      <c r="A241" s="247">
        <v>73</v>
      </c>
      <c r="B241" s="252" t="s">
        <v>436</v>
      </c>
      <c r="C241" s="211" t="s">
        <v>444</v>
      </c>
      <c r="D241" s="189"/>
      <c r="E241" s="212"/>
      <c r="F241" s="213"/>
      <c r="G241" s="244">
        <v>6.1008403361344543</v>
      </c>
      <c r="H241" s="114" t="s">
        <v>442</v>
      </c>
      <c r="I241" s="115" t="s">
        <v>443</v>
      </c>
      <c r="J241" s="115" t="s">
        <v>25</v>
      </c>
    </row>
    <row r="242" spans="1:10" ht="24" x14ac:dyDescent="0.3">
      <c r="A242" s="121">
        <v>74</v>
      </c>
      <c r="B242" s="252" t="s">
        <v>436</v>
      </c>
      <c r="C242" s="211" t="s">
        <v>444</v>
      </c>
      <c r="D242" s="189"/>
      <c r="E242" s="212"/>
      <c r="F242" s="213"/>
      <c r="G242" s="244">
        <v>8.6554621848739508</v>
      </c>
      <c r="H242" s="114" t="s">
        <v>442</v>
      </c>
      <c r="I242" s="115" t="s">
        <v>443</v>
      </c>
      <c r="J242" s="115" t="s">
        <v>25</v>
      </c>
    </row>
    <row r="243" spans="1:10" ht="24" x14ac:dyDescent="0.3">
      <c r="A243" s="121">
        <v>75</v>
      </c>
      <c r="B243" s="252" t="s">
        <v>437</v>
      </c>
      <c r="C243" s="211" t="s">
        <v>444</v>
      </c>
      <c r="D243" s="189"/>
      <c r="E243" s="212"/>
      <c r="F243" s="213"/>
      <c r="G243" s="244">
        <v>19.747899159663866</v>
      </c>
      <c r="H243" s="114" t="s">
        <v>442</v>
      </c>
      <c r="I243" s="115" t="s">
        <v>443</v>
      </c>
      <c r="J243" s="115" t="s">
        <v>25</v>
      </c>
    </row>
    <row r="244" spans="1:10" ht="24" x14ac:dyDescent="0.3">
      <c r="A244" s="247">
        <v>76</v>
      </c>
      <c r="B244" s="252" t="s">
        <v>438</v>
      </c>
      <c r="C244" s="211" t="s">
        <v>444</v>
      </c>
      <c r="D244" s="189"/>
      <c r="E244" s="212"/>
      <c r="F244" s="213"/>
      <c r="G244" s="244">
        <v>30.252100840336137</v>
      </c>
      <c r="H244" s="114" t="s">
        <v>442</v>
      </c>
      <c r="I244" s="115" t="s">
        <v>443</v>
      </c>
      <c r="J244" s="115" t="s">
        <v>25</v>
      </c>
    </row>
    <row r="245" spans="1:10" ht="24" x14ac:dyDescent="0.3">
      <c r="A245" s="121">
        <v>77</v>
      </c>
      <c r="B245" s="252" t="s">
        <v>439</v>
      </c>
      <c r="C245" s="211" t="s">
        <v>444</v>
      </c>
      <c r="D245" s="189"/>
      <c r="E245" s="212"/>
      <c r="F245" s="213"/>
      <c r="G245" s="244">
        <v>52.100840336134453</v>
      </c>
      <c r="H245" s="114" t="s">
        <v>442</v>
      </c>
      <c r="I245" s="115" t="s">
        <v>443</v>
      </c>
      <c r="J245" s="115" t="s">
        <v>25</v>
      </c>
    </row>
    <row r="246" spans="1:10" ht="24" x14ac:dyDescent="0.3">
      <c r="A246" s="121">
        <v>78</v>
      </c>
      <c r="B246" s="252" t="s">
        <v>440</v>
      </c>
      <c r="C246" s="211" t="s">
        <v>444</v>
      </c>
      <c r="D246" s="189"/>
      <c r="E246" s="212"/>
      <c r="F246" s="213"/>
      <c r="G246" s="244">
        <v>58.991596638655466</v>
      </c>
      <c r="H246" s="114" t="s">
        <v>442</v>
      </c>
      <c r="I246" s="115" t="s">
        <v>443</v>
      </c>
      <c r="J246" s="115" t="s">
        <v>25</v>
      </c>
    </row>
    <row r="247" spans="1:10" ht="24" x14ac:dyDescent="0.3">
      <c r="A247" s="247">
        <v>79</v>
      </c>
      <c r="B247" s="252" t="s">
        <v>441</v>
      </c>
      <c r="C247" s="211" t="s">
        <v>444</v>
      </c>
      <c r="D247" s="189"/>
      <c r="E247" s="212"/>
      <c r="F247" s="213"/>
      <c r="G247" s="244">
        <v>210.0672268907563</v>
      </c>
      <c r="H247" s="114" t="s">
        <v>442</v>
      </c>
      <c r="I247" s="115" t="s">
        <v>443</v>
      </c>
      <c r="J247" s="115" t="s">
        <v>25</v>
      </c>
    </row>
    <row r="248" spans="1:10" ht="18" thickBot="1" x14ac:dyDescent="0.35">
      <c r="A248" s="334" t="s">
        <v>6</v>
      </c>
      <c r="B248" s="309"/>
      <c r="C248" s="309"/>
      <c r="D248" s="309"/>
      <c r="E248" s="309"/>
      <c r="F248" s="335"/>
      <c r="G248" s="246">
        <f>SUM(G168:G168)</f>
        <v>50421</v>
      </c>
      <c r="H248" s="334" t="s">
        <v>39</v>
      </c>
      <c r="I248" s="335"/>
      <c r="J248" s="113">
        <f>G248*1.19</f>
        <v>60000.99</v>
      </c>
    </row>
    <row r="249" spans="1:10" ht="18" thickBot="1" x14ac:dyDescent="0.35">
      <c r="A249" s="336" t="s">
        <v>348</v>
      </c>
      <c r="B249" s="337"/>
      <c r="C249" s="108"/>
      <c r="D249" s="108"/>
      <c r="E249" s="108"/>
      <c r="F249" s="108"/>
      <c r="G249" s="144"/>
      <c r="H249" s="145"/>
      <c r="I249" s="145"/>
      <c r="J249" s="109"/>
    </row>
    <row r="250" spans="1:10" ht="18" thickBot="1" x14ac:dyDescent="0.35">
      <c r="A250" s="267" t="s">
        <v>346</v>
      </c>
      <c r="B250" s="278"/>
      <c r="C250" s="278"/>
      <c r="D250" s="216"/>
      <c r="E250" s="216"/>
      <c r="F250" s="216"/>
      <c r="G250" s="217"/>
      <c r="H250" s="10"/>
      <c r="I250" s="145"/>
      <c r="J250" s="109"/>
    </row>
    <row r="251" spans="1:10" ht="48.6" thickBot="1" x14ac:dyDescent="0.35">
      <c r="A251" s="107">
        <v>1</v>
      </c>
      <c r="B251" s="218" t="s">
        <v>346</v>
      </c>
      <c r="C251" s="219" t="s">
        <v>347</v>
      </c>
      <c r="D251" s="218"/>
      <c r="E251" s="151">
        <v>3500</v>
      </c>
      <c r="F251" s="151">
        <v>1</v>
      </c>
      <c r="G251" s="140">
        <v>4202</v>
      </c>
      <c r="H251" s="151" t="s">
        <v>163</v>
      </c>
      <c r="I251" s="145" t="s">
        <v>51</v>
      </c>
      <c r="J251" s="109" t="s">
        <v>25</v>
      </c>
    </row>
    <row r="252" spans="1:10" ht="18" thickBot="1" x14ac:dyDescent="0.35">
      <c r="A252" s="107" t="s">
        <v>6</v>
      </c>
      <c r="B252" s="145"/>
      <c r="C252" s="145"/>
      <c r="D252" s="145"/>
      <c r="E252" s="145"/>
      <c r="F252" s="145"/>
      <c r="G252" s="191">
        <v>4202</v>
      </c>
      <c r="H252" s="309" t="s">
        <v>39</v>
      </c>
      <c r="I252" s="309"/>
      <c r="J252" s="109">
        <f>G252*19/100+G252</f>
        <v>5000.38</v>
      </c>
    </row>
    <row r="253" spans="1:10" ht="18" customHeight="1" thickBot="1" x14ac:dyDescent="0.35">
      <c r="A253" s="261" t="s">
        <v>175</v>
      </c>
      <c r="B253" s="262"/>
      <c r="C253" s="262"/>
      <c r="D253" s="262"/>
      <c r="E253" s="262"/>
      <c r="F253" s="262"/>
      <c r="G253" s="262"/>
      <c r="H253" s="262"/>
      <c r="I253" s="262"/>
      <c r="J253" s="262"/>
    </row>
    <row r="254" spans="1:10" ht="18" thickBot="1" x14ac:dyDescent="0.35">
      <c r="A254" s="267" t="s">
        <v>176</v>
      </c>
      <c r="B254" s="268"/>
      <c r="C254" s="268"/>
      <c r="D254" s="268"/>
      <c r="E254" s="268"/>
      <c r="F254" s="268"/>
      <c r="G254" s="268"/>
      <c r="H254" s="268"/>
      <c r="I254" s="268"/>
      <c r="J254" s="268"/>
    </row>
    <row r="255" spans="1:10" ht="18.600000000000001" thickBot="1" x14ac:dyDescent="0.35">
      <c r="A255" s="57">
        <v>1</v>
      </c>
      <c r="B255" s="105" t="s">
        <v>177</v>
      </c>
      <c r="C255" s="73" t="s">
        <v>260</v>
      </c>
      <c r="D255" s="58" t="s">
        <v>4</v>
      </c>
      <c r="E255" s="45">
        <v>3500</v>
      </c>
      <c r="F255" s="106">
        <v>1</v>
      </c>
      <c r="G255" s="56">
        <v>4201.68</v>
      </c>
      <c r="H255" s="96" t="s">
        <v>163</v>
      </c>
      <c r="I255" s="30" t="s">
        <v>51</v>
      </c>
      <c r="J255" s="3" t="s">
        <v>25</v>
      </c>
    </row>
    <row r="256" spans="1:10" ht="18" thickBot="1" x14ac:dyDescent="0.35">
      <c r="A256" s="264" t="s">
        <v>6</v>
      </c>
      <c r="B256" s="265"/>
      <c r="C256" s="265"/>
      <c r="D256" s="265"/>
      <c r="E256" s="265"/>
      <c r="F256" s="266"/>
      <c r="G256" s="26">
        <f>SUM(G255:G255)</f>
        <v>4201.68</v>
      </c>
      <c r="H256" s="264" t="s">
        <v>39</v>
      </c>
      <c r="I256" s="266"/>
      <c r="J256" s="82">
        <f>G256*1.19</f>
        <v>4999.9992000000002</v>
      </c>
    </row>
    <row r="257" spans="1:10" ht="18" thickBot="1" x14ac:dyDescent="0.35">
      <c r="A257" s="261" t="s">
        <v>56</v>
      </c>
      <c r="B257" s="262"/>
      <c r="C257" s="262"/>
      <c r="D257" s="262"/>
      <c r="E257" s="262"/>
      <c r="F257" s="262"/>
      <c r="G257" s="262"/>
      <c r="H257" s="263"/>
      <c r="I257" s="263"/>
      <c r="J257" s="262"/>
    </row>
    <row r="258" spans="1:10" ht="18" thickBot="1" x14ac:dyDescent="0.35">
      <c r="A258" s="267" t="s">
        <v>57</v>
      </c>
      <c r="B258" s="268"/>
      <c r="C258" s="268"/>
      <c r="D258" s="268"/>
      <c r="E258" s="268"/>
      <c r="F258" s="268"/>
      <c r="G258" s="268"/>
      <c r="H258" s="268"/>
      <c r="I258" s="268"/>
      <c r="J258" s="268"/>
    </row>
    <row r="259" spans="1:10" ht="36.6" thickBot="1" x14ac:dyDescent="0.35">
      <c r="A259" s="57">
        <v>1</v>
      </c>
      <c r="B259" s="105" t="s">
        <v>58</v>
      </c>
      <c r="C259" s="149" t="s">
        <v>262</v>
      </c>
      <c r="D259" s="58" t="s">
        <v>4</v>
      </c>
      <c r="E259" s="45">
        <v>500</v>
      </c>
      <c r="F259" s="106">
        <v>1</v>
      </c>
      <c r="G259" s="56">
        <v>4201.68</v>
      </c>
      <c r="H259" s="96" t="s">
        <v>163</v>
      </c>
      <c r="I259" s="30" t="s">
        <v>51</v>
      </c>
      <c r="J259" s="3" t="s">
        <v>25</v>
      </c>
    </row>
    <row r="260" spans="1:10" ht="18" thickBot="1" x14ac:dyDescent="0.35">
      <c r="A260" s="264" t="s">
        <v>6</v>
      </c>
      <c r="B260" s="265"/>
      <c r="C260" s="265"/>
      <c r="D260" s="265"/>
      <c r="E260" s="265"/>
      <c r="F260" s="266"/>
      <c r="G260" s="26">
        <f>SUM(G259:G259)</f>
        <v>4201.68</v>
      </c>
      <c r="H260" s="264" t="s">
        <v>39</v>
      </c>
      <c r="I260" s="266"/>
      <c r="J260" s="82">
        <f>G260*1.19</f>
        <v>4999.9992000000002</v>
      </c>
    </row>
    <row r="261" spans="1:10" ht="18" thickBot="1" x14ac:dyDescent="0.35">
      <c r="A261" s="261" t="s">
        <v>59</v>
      </c>
      <c r="B261" s="262"/>
      <c r="C261" s="262"/>
      <c r="D261" s="262"/>
      <c r="E261" s="262"/>
      <c r="F261" s="262"/>
      <c r="G261" s="262"/>
      <c r="H261" s="263"/>
      <c r="I261" s="263"/>
      <c r="J261" s="262"/>
    </row>
    <row r="262" spans="1:10" ht="18" thickBot="1" x14ac:dyDescent="0.35">
      <c r="A262" s="267" t="s">
        <v>60</v>
      </c>
      <c r="B262" s="268"/>
      <c r="C262" s="268"/>
      <c r="D262" s="268"/>
      <c r="E262" s="268"/>
      <c r="F262" s="268"/>
      <c r="G262" s="268"/>
      <c r="H262" s="268"/>
      <c r="I262" s="268"/>
      <c r="J262" s="268"/>
    </row>
    <row r="263" spans="1:10" ht="36.6" thickBot="1" x14ac:dyDescent="0.35">
      <c r="A263" s="57">
        <v>1</v>
      </c>
      <c r="B263" s="105" t="s">
        <v>268</v>
      </c>
      <c r="C263" s="149" t="s">
        <v>261</v>
      </c>
      <c r="D263" s="58" t="s">
        <v>4</v>
      </c>
      <c r="E263" s="45">
        <v>800</v>
      </c>
      <c r="F263" s="106">
        <v>1</v>
      </c>
      <c r="G263" s="56">
        <v>33613.449999999997</v>
      </c>
      <c r="H263" s="96" t="s">
        <v>163</v>
      </c>
      <c r="I263" s="30" t="s">
        <v>51</v>
      </c>
      <c r="J263" s="3" t="s">
        <v>25</v>
      </c>
    </row>
    <row r="264" spans="1:10" ht="18" thickBot="1" x14ac:dyDescent="0.35">
      <c r="A264" s="264" t="s">
        <v>6</v>
      </c>
      <c r="B264" s="265"/>
      <c r="C264" s="265"/>
      <c r="D264" s="265"/>
      <c r="E264" s="265"/>
      <c r="F264" s="266"/>
      <c r="G264" s="117">
        <f>SUM(G263:G263)</f>
        <v>33613.449999999997</v>
      </c>
      <c r="H264" s="264" t="s">
        <v>39</v>
      </c>
      <c r="I264" s="266"/>
      <c r="J264" s="82">
        <f>G264*1.19</f>
        <v>40000.005499999992</v>
      </c>
    </row>
    <row r="265" spans="1:10" ht="18" customHeight="1" thickBot="1" x14ac:dyDescent="0.35">
      <c r="A265" s="261" t="s">
        <v>356</v>
      </c>
      <c r="B265" s="262"/>
      <c r="C265" s="262"/>
      <c r="D265" s="262"/>
      <c r="E265" s="262"/>
      <c r="F265" s="262"/>
      <c r="G265" s="262"/>
      <c r="H265" s="262"/>
      <c r="I265" s="262"/>
      <c r="J265" s="262"/>
    </row>
    <row r="266" spans="1:10" ht="18" thickBot="1" x14ac:dyDescent="0.35">
      <c r="A266" s="267" t="s">
        <v>357</v>
      </c>
      <c r="B266" s="268"/>
      <c r="C266" s="268"/>
      <c r="D266" s="268"/>
      <c r="E266" s="268"/>
      <c r="F266" s="268"/>
      <c r="G266" s="268"/>
      <c r="H266" s="268"/>
      <c r="I266" s="268"/>
      <c r="J266" s="268"/>
    </row>
    <row r="267" spans="1:10" ht="90.6" thickBot="1" x14ac:dyDescent="0.35">
      <c r="A267" s="57">
        <v>1</v>
      </c>
      <c r="B267" s="225" t="s">
        <v>358</v>
      </c>
      <c r="C267" s="149" t="s">
        <v>359</v>
      </c>
      <c r="D267" s="58" t="s">
        <v>4</v>
      </c>
      <c r="E267" s="45">
        <v>3500</v>
      </c>
      <c r="F267" s="106">
        <v>1</v>
      </c>
      <c r="G267" s="56">
        <v>126050.42</v>
      </c>
      <c r="H267" s="96" t="s">
        <v>163</v>
      </c>
      <c r="I267" s="30" t="s">
        <v>51</v>
      </c>
      <c r="J267" s="3" t="s">
        <v>25</v>
      </c>
    </row>
    <row r="268" spans="1:10" ht="17.399999999999999" x14ac:dyDescent="0.3">
      <c r="A268" s="280" t="s">
        <v>6</v>
      </c>
      <c r="B268" s="281"/>
      <c r="C268" s="281"/>
      <c r="D268" s="281"/>
      <c r="E268" s="281"/>
      <c r="F268" s="282"/>
      <c r="G268" s="117">
        <f>SUM(G267:G267)</f>
        <v>126050.42</v>
      </c>
      <c r="H268" s="280" t="s">
        <v>39</v>
      </c>
      <c r="I268" s="282"/>
      <c r="J268" s="226">
        <f>G268*1.19</f>
        <v>149999.99979999999</v>
      </c>
    </row>
    <row r="269" spans="1:10" ht="17.399999999999999" x14ac:dyDescent="0.3">
      <c r="A269" s="230"/>
      <c r="B269" s="230"/>
      <c r="C269" s="230"/>
      <c r="D269" s="230"/>
      <c r="E269" s="230"/>
      <c r="F269" s="230"/>
      <c r="G269" s="231"/>
      <c r="H269" s="230"/>
      <c r="I269" s="230"/>
      <c r="J269" s="232"/>
    </row>
    <row r="270" spans="1:10" ht="17.399999999999999" x14ac:dyDescent="0.3">
      <c r="A270" s="227"/>
      <c r="B270" s="227"/>
      <c r="C270" s="227"/>
      <c r="D270" s="227"/>
      <c r="E270" s="227"/>
      <c r="F270" s="227"/>
      <c r="G270" s="228"/>
      <c r="H270" s="227"/>
      <c r="I270" s="227"/>
      <c r="J270" s="229"/>
    </row>
    <row r="271" spans="1:10" ht="18" customHeight="1" thickBot="1" x14ac:dyDescent="0.35">
      <c r="A271" s="285" t="s">
        <v>351</v>
      </c>
      <c r="B271" s="263"/>
      <c r="C271" s="263"/>
      <c r="D271" s="263"/>
      <c r="E271" s="263"/>
      <c r="F271" s="263"/>
      <c r="G271" s="263"/>
      <c r="H271" s="263"/>
      <c r="I271" s="263"/>
      <c r="J271" s="263"/>
    </row>
    <row r="272" spans="1:10" ht="18" thickBot="1" x14ac:dyDescent="0.35">
      <c r="A272" s="267" t="s">
        <v>352</v>
      </c>
      <c r="B272" s="268"/>
      <c r="C272" s="268"/>
      <c r="D272" s="268"/>
      <c r="E272" s="268"/>
      <c r="F272" s="268"/>
      <c r="G272" s="268"/>
      <c r="H272" s="268"/>
      <c r="I272" s="268"/>
      <c r="J272" s="268"/>
    </row>
    <row r="273" spans="1:10" ht="96.6" thickBot="1" x14ac:dyDescent="0.35">
      <c r="A273" s="57">
        <v>1</v>
      </c>
      <c r="B273" s="225" t="s">
        <v>353</v>
      </c>
      <c r="C273" s="149" t="s">
        <v>354</v>
      </c>
      <c r="D273" s="58" t="s">
        <v>4</v>
      </c>
      <c r="E273" s="45">
        <v>3500</v>
      </c>
      <c r="F273" s="106">
        <v>1</v>
      </c>
      <c r="G273" s="56">
        <v>21008.400000000001</v>
      </c>
      <c r="H273" s="96" t="s">
        <v>163</v>
      </c>
      <c r="I273" s="30" t="s">
        <v>51</v>
      </c>
      <c r="J273" s="3" t="s">
        <v>25</v>
      </c>
    </row>
    <row r="274" spans="1:10" ht="18" thickBot="1" x14ac:dyDescent="0.35">
      <c r="A274" s="264" t="s">
        <v>6</v>
      </c>
      <c r="B274" s="265"/>
      <c r="C274" s="265"/>
      <c r="D274" s="265"/>
      <c r="E274" s="265"/>
      <c r="F274" s="266"/>
      <c r="G274" s="26">
        <f>SUM(G273:G273)</f>
        <v>21008.400000000001</v>
      </c>
      <c r="H274" s="264" t="s">
        <v>39</v>
      </c>
      <c r="I274" s="266"/>
      <c r="J274" s="82">
        <f>G274*1.19</f>
        <v>24999.995999999999</v>
      </c>
    </row>
    <row r="275" spans="1:10" ht="18.600000000000001" thickBot="1" x14ac:dyDescent="0.35">
      <c r="A275" s="10"/>
      <c r="B275" s="10"/>
      <c r="C275" s="338" t="s">
        <v>37</v>
      </c>
      <c r="D275" s="339"/>
      <c r="E275" s="338" t="s">
        <v>39</v>
      </c>
      <c r="F275" s="340"/>
      <c r="G275" s="118" t="s">
        <v>183</v>
      </c>
      <c r="H275" s="97"/>
      <c r="I275" s="12"/>
      <c r="J275" s="12"/>
    </row>
    <row r="276" spans="1:10" x14ac:dyDescent="0.3">
      <c r="B276" s="38" t="s">
        <v>31</v>
      </c>
      <c r="C276" s="341">
        <f>G89</f>
        <v>29483.05</v>
      </c>
      <c r="D276" s="342"/>
      <c r="E276" s="341">
        <f>J89</f>
        <v>35084.8295</v>
      </c>
      <c r="F276" s="343"/>
      <c r="G276" s="119">
        <f>J89</f>
        <v>35084.8295</v>
      </c>
      <c r="H276" s="97"/>
      <c r="I276" s="13" t="s">
        <v>9</v>
      </c>
      <c r="J276" s="12"/>
    </row>
    <row r="277" spans="1:10" ht="20.399999999999999" x14ac:dyDescent="0.3">
      <c r="A277" s="11"/>
      <c r="B277" s="39" t="s">
        <v>32</v>
      </c>
      <c r="C277" s="288">
        <f>G132</f>
        <v>16945.991932773108</v>
      </c>
      <c r="D277" s="289"/>
      <c r="E277" s="288">
        <f>J132</f>
        <v>20165.730399999997</v>
      </c>
      <c r="F277" s="290"/>
      <c r="G277" s="119">
        <f>J132</f>
        <v>20165.730399999997</v>
      </c>
      <c r="H277" s="98"/>
      <c r="I277" s="13" t="s">
        <v>29</v>
      </c>
      <c r="J277" s="12"/>
    </row>
    <row r="278" spans="1:10" x14ac:dyDescent="0.3">
      <c r="B278" s="39" t="s">
        <v>33</v>
      </c>
      <c r="C278" s="288">
        <f>G137</f>
        <v>82352.94</v>
      </c>
      <c r="D278" s="289"/>
      <c r="E278" s="288">
        <f>J137</f>
        <v>97999.998599999992</v>
      </c>
      <c r="F278" s="290"/>
      <c r="G278" s="119">
        <f>J137</f>
        <v>97999.998599999992</v>
      </c>
      <c r="H278" s="97"/>
      <c r="I278" s="14" t="s">
        <v>30</v>
      </c>
      <c r="J278" s="12"/>
    </row>
    <row r="279" spans="1:10" x14ac:dyDescent="0.3">
      <c r="B279" s="39" t="s">
        <v>34</v>
      </c>
      <c r="C279" s="288">
        <f>G141</f>
        <v>8403.36</v>
      </c>
      <c r="D279" s="289"/>
      <c r="E279" s="288">
        <f>J141</f>
        <v>9999.9984000000004</v>
      </c>
      <c r="F279" s="290"/>
      <c r="G279" s="119">
        <f>J141</f>
        <v>9999.9984000000004</v>
      </c>
      <c r="H279" s="344" t="s">
        <v>164</v>
      </c>
      <c r="I279" s="344"/>
      <c r="J279" s="344"/>
    </row>
    <row r="280" spans="1:10" x14ac:dyDescent="0.3">
      <c r="B280" s="39" t="s">
        <v>35</v>
      </c>
      <c r="C280" s="288">
        <f>G145</f>
        <v>16806.72</v>
      </c>
      <c r="D280" s="289"/>
      <c r="E280" s="288">
        <f>J145</f>
        <v>19999.996800000001</v>
      </c>
      <c r="F280" s="290"/>
      <c r="G280" s="119">
        <f>J145</f>
        <v>19999.996800000001</v>
      </c>
      <c r="H280" s="97"/>
      <c r="I280" s="12"/>
      <c r="J280" s="12"/>
    </row>
    <row r="281" spans="1:10" x14ac:dyDescent="0.3">
      <c r="B281" s="110" t="s">
        <v>184</v>
      </c>
      <c r="C281" s="80">
        <f>G165</f>
        <v>294134.74252100836</v>
      </c>
      <c r="D281" s="81">
        <f>SUM(C281)</f>
        <v>294134.74252100836</v>
      </c>
      <c r="E281" s="80"/>
      <c r="F281" s="116"/>
      <c r="G281" s="119">
        <f>J165</f>
        <v>350020.34359999991</v>
      </c>
      <c r="H281" s="97"/>
      <c r="I281" s="12"/>
      <c r="J281" s="12"/>
    </row>
    <row r="282" spans="1:10" x14ac:dyDescent="0.3">
      <c r="B282" s="110" t="s">
        <v>179</v>
      </c>
      <c r="C282" s="80">
        <f>G248</f>
        <v>50421</v>
      </c>
      <c r="D282" s="81">
        <f>SUM(C282)</f>
        <v>50421</v>
      </c>
      <c r="E282" s="288">
        <f>J248</f>
        <v>60000.99</v>
      </c>
      <c r="F282" s="290"/>
      <c r="G282" s="119">
        <f>J248</f>
        <v>60000.99</v>
      </c>
      <c r="H282" s="97"/>
      <c r="I282" s="12"/>
      <c r="J282" s="12"/>
    </row>
    <row r="283" spans="1:10" x14ac:dyDescent="0.3">
      <c r="B283" s="110" t="s">
        <v>350</v>
      </c>
      <c r="C283" s="80">
        <f>G252</f>
        <v>4202</v>
      </c>
      <c r="D283" s="81">
        <f>SUM(C283)</f>
        <v>4202</v>
      </c>
      <c r="E283" s="80"/>
      <c r="F283" s="116"/>
      <c r="G283" s="119">
        <f>J252</f>
        <v>5000.38</v>
      </c>
      <c r="H283" s="97"/>
      <c r="I283" s="12"/>
      <c r="J283" s="12"/>
    </row>
    <row r="284" spans="1:10" x14ac:dyDescent="0.3">
      <c r="B284" s="110" t="s">
        <v>178</v>
      </c>
      <c r="C284" s="80">
        <f>G255</f>
        <v>4201.68</v>
      </c>
      <c r="D284" s="81">
        <f>SUM(C284)</f>
        <v>4201.68</v>
      </c>
      <c r="E284" s="288">
        <f>J256</f>
        <v>4999.9992000000002</v>
      </c>
      <c r="F284" s="290"/>
      <c r="G284" s="119">
        <f>J256</f>
        <v>4999.9992000000002</v>
      </c>
      <c r="H284" s="97"/>
      <c r="I284" s="12"/>
      <c r="J284" s="12"/>
    </row>
    <row r="285" spans="1:10" x14ac:dyDescent="0.3">
      <c r="B285" s="39" t="s">
        <v>55</v>
      </c>
      <c r="C285" s="288">
        <f>G260</f>
        <v>4201.68</v>
      </c>
      <c r="D285" s="289"/>
      <c r="E285" s="288">
        <f>J260</f>
        <v>4999.9992000000002</v>
      </c>
      <c r="F285" s="290"/>
      <c r="G285" s="120">
        <f>J260</f>
        <v>4999.9992000000002</v>
      </c>
      <c r="H285" s="296"/>
      <c r="I285" s="296"/>
      <c r="J285" s="296"/>
    </row>
    <row r="286" spans="1:10" x14ac:dyDescent="0.3">
      <c r="B286" s="39" t="s">
        <v>53</v>
      </c>
      <c r="C286" s="288">
        <f>G264</f>
        <v>33613.449999999997</v>
      </c>
      <c r="D286" s="289"/>
      <c r="E286" s="288">
        <f>J264</f>
        <v>40000.005499999992</v>
      </c>
      <c r="F286" s="290"/>
      <c r="G286" s="120">
        <f>J264</f>
        <v>40000.005499999992</v>
      </c>
    </row>
    <row r="287" spans="1:10" x14ac:dyDescent="0.3">
      <c r="B287" s="39" t="s">
        <v>360</v>
      </c>
      <c r="C287" s="222">
        <f>G268</f>
        <v>126050.42</v>
      </c>
      <c r="D287" s="223">
        <f>SUM(C287)</f>
        <v>126050.42</v>
      </c>
      <c r="E287" s="222"/>
      <c r="F287" s="224"/>
      <c r="G287" s="120">
        <f>J268</f>
        <v>149999.99979999999</v>
      </c>
    </row>
    <row r="288" spans="1:10" x14ac:dyDescent="0.3">
      <c r="B288" s="39" t="s">
        <v>361</v>
      </c>
      <c r="C288" s="222">
        <f>SUM(C276:C287)</f>
        <v>670817.03445378144</v>
      </c>
      <c r="D288" s="223">
        <f>SUM(C288)</f>
        <v>670817.03445378144</v>
      </c>
      <c r="E288" s="222"/>
      <c r="F288" s="224"/>
      <c r="G288" s="120">
        <f>SUM(G276:G287)</f>
        <v>798272.27099999972</v>
      </c>
    </row>
    <row r="289" spans="2:7" ht="21.6" thickBot="1" x14ac:dyDescent="0.35">
      <c r="B289" s="39" t="s">
        <v>355</v>
      </c>
      <c r="C289" s="222">
        <f>G274</f>
        <v>21008.400000000001</v>
      </c>
      <c r="D289" s="223"/>
      <c r="E289" s="222"/>
      <c r="F289" s="224"/>
      <c r="G289" s="120">
        <f>J274</f>
        <v>24999.995999999999</v>
      </c>
    </row>
    <row r="290" spans="2:7" ht="21.6" thickBot="1" x14ac:dyDescent="0.35">
      <c r="B290" s="40" t="s">
        <v>40</v>
      </c>
      <c r="C290" s="293">
        <f>C288+C289</f>
        <v>691825.43445378146</v>
      </c>
      <c r="D290" s="345"/>
      <c r="E290" s="293">
        <f>SUM(E276:F286)</f>
        <v>293251.54759999993</v>
      </c>
      <c r="F290" s="294"/>
      <c r="G290" s="120">
        <f>G288+G289</f>
        <v>823272.26699999976</v>
      </c>
    </row>
    <row r="291" spans="2:7" x14ac:dyDescent="0.3">
      <c r="B291" s="12"/>
      <c r="C291" s="74"/>
      <c r="D291" s="53"/>
      <c r="E291" s="48"/>
      <c r="G291" s="23"/>
    </row>
  </sheetData>
  <mergeCells count="84">
    <mergeCell ref="H279:J279"/>
    <mergeCell ref="H285:J285"/>
    <mergeCell ref="C286:D286"/>
    <mergeCell ref="E286:F286"/>
    <mergeCell ref="C290:D290"/>
    <mergeCell ref="E290:F290"/>
    <mergeCell ref="C280:D280"/>
    <mergeCell ref="E280:F280"/>
    <mergeCell ref="C285:D285"/>
    <mergeCell ref="E285:F285"/>
    <mergeCell ref="E282:F282"/>
    <mergeCell ref="E284:F284"/>
    <mergeCell ref="C278:D278"/>
    <mergeCell ref="E278:F278"/>
    <mergeCell ref="C279:D279"/>
    <mergeCell ref="E279:F279"/>
    <mergeCell ref="C275:D275"/>
    <mergeCell ref="E275:F275"/>
    <mergeCell ref="C276:D276"/>
    <mergeCell ref="E276:F276"/>
    <mergeCell ref="C277:D277"/>
    <mergeCell ref="E277:F277"/>
    <mergeCell ref="A150:J150"/>
    <mergeCell ref="A165:F165"/>
    <mergeCell ref="H165:I165"/>
    <mergeCell ref="A257:J257"/>
    <mergeCell ref="A258:J258"/>
    <mergeCell ref="A254:J254"/>
    <mergeCell ref="A256:F256"/>
    <mergeCell ref="H256:I256"/>
    <mergeCell ref="A166:J166"/>
    <mergeCell ref="A167:J167"/>
    <mergeCell ref="A248:F248"/>
    <mergeCell ref="H248:I248"/>
    <mergeCell ref="A253:J253"/>
    <mergeCell ref="A249:B249"/>
    <mergeCell ref="A250:C250"/>
    <mergeCell ref="H252:I252"/>
    <mergeCell ref="A142:J142"/>
    <mergeCell ref="A143:J143"/>
    <mergeCell ref="A145:F145"/>
    <mergeCell ref="H145:I145"/>
    <mergeCell ref="A149:J149"/>
    <mergeCell ref="A137:F137"/>
    <mergeCell ref="H137:I137"/>
    <mergeCell ref="A138:J138"/>
    <mergeCell ref="A139:J139"/>
    <mergeCell ref="A141:F141"/>
    <mergeCell ref="H141:I141"/>
    <mergeCell ref="A93:J93"/>
    <mergeCell ref="A132:F132"/>
    <mergeCell ref="H132:I132"/>
    <mergeCell ref="A133:J133"/>
    <mergeCell ref="A134:J134"/>
    <mergeCell ref="A19:J19"/>
    <mergeCell ref="A20:J20"/>
    <mergeCell ref="A89:F89"/>
    <mergeCell ref="H89:I89"/>
    <mergeCell ref="A92:J92"/>
    <mergeCell ref="A17:J17"/>
    <mergeCell ref="A9:B9"/>
    <mergeCell ref="G9:J9"/>
    <mergeCell ref="G10:J10"/>
    <mergeCell ref="G11:J11"/>
    <mergeCell ref="A16:J16"/>
    <mergeCell ref="A135:A136"/>
    <mergeCell ref="G135:G136"/>
    <mergeCell ref="H135:H136"/>
    <mergeCell ref="I135:I136"/>
    <mergeCell ref="J135:J136"/>
    <mergeCell ref="A260:F260"/>
    <mergeCell ref="H260:I260"/>
    <mergeCell ref="A261:J261"/>
    <mergeCell ref="A262:J262"/>
    <mergeCell ref="A264:F264"/>
    <mergeCell ref="H264:I264"/>
    <mergeCell ref="A272:J272"/>
    <mergeCell ref="A274:F274"/>
    <mergeCell ref="H274:I274"/>
    <mergeCell ref="A265:J265"/>
    <mergeCell ref="A266:J266"/>
    <mergeCell ref="A268:F268"/>
    <mergeCell ref="H268:I268"/>
    <mergeCell ref="A271:J271"/>
  </mergeCells>
  <phoneticPr fontId="28" type="noConversion"/>
  <pageMargins left="0.19685039370078741" right="0" top="0.74803149606299213" bottom="0.59055118110236227" header="0.31496062992125984" footer="0.31496062992125984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PAAP</vt:lpstr>
      <vt:lpstr>ANEXA</vt:lpstr>
      <vt:lpstr>PAAP!Print_Titles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Centru Resurse</cp:lastModifiedBy>
  <cp:lastPrinted>2025-08-11T09:57:16Z</cp:lastPrinted>
  <dcterms:created xsi:type="dcterms:W3CDTF">2016-12-15T11:49:12Z</dcterms:created>
  <dcterms:modified xsi:type="dcterms:W3CDTF">2025-09-16T11:37:20Z</dcterms:modified>
</cp:coreProperties>
</file>